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KYIV BEAUTY CUP 2025\ЛІЧИЛЬНІ ТАБЛИЦІ онлайн з оцінками\"/>
    </mc:Choice>
  </mc:AlternateContent>
  <bookViews>
    <workbookView xWindow="0" yWindow="0" windowWidth="24000" windowHeight="9615" firstSheet="3" activeTab="3"/>
  </bookViews>
  <sheets>
    <sheet name="ОМС 1 вид" sheetId="3" r:id="rId1"/>
    <sheet name="ОМС 2 від" sheetId="5" r:id="rId2"/>
    <sheet name="фантазійна з пастиж" sheetId="14" r:id="rId3"/>
    <sheet name="Світське життя" sheetId="13" r:id="rId4"/>
    <sheet name="стильний хвіст" sheetId="2" r:id="rId5"/>
    <sheet name="стильне фарбування" sheetId="4" r:id="rId6"/>
    <sheet name="Жіноча комерційна стрижка на до" sheetId="6" r:id="rId7"/>
    <sheet name="Етно" sheetId="11" r:id="rId8"/>
    <sheet name="креат фарбування" sheetId="10" r:id="rId9"/>
  </sheets>
  <externalReferences>
    <externalReference r:id="rId10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1" l="1"/>
  <c r="N31" i="13"/>
  <c r="N39" i="13"/>
  <c r="N40" i="13"/>
  <c r="O11" i="13"/>
  <c r="N11" i="13" s="1"/>
  <c r="O12" i="13"/>
  <c r="N12" i="13" s="1"/>
  <c r="O13" i="13"/>
  <c r="N13" i="13" s="1"/>
  <c r="O14" i="13"/>
  <c r="N14" i="13" s="1"/>
  <c r="O15" i="13"/>
  <c r="N15" i="13" s="1"/>
  <c r="O16" i="13"/>
  <c r="N16" i="13" s="1"/>
  <c r="O17" i="13"/>
  <c r="N17" i="13" s="1"/>
  <c r="O18" i="13"/>
  <c r="N18" i="13" s="1"/>
  <c r="O19" i="13"/>
  <c r="N19" i="13" s="1"/>
  <c r="O20" i="13"/>
  <c r="N20" i="13" s="1"/>
  <c r="O21" i="13"/>
  <c r="N21" i="13" s="1"/>
  <c r="O22" i="13"/>
  <c r="N22" i="13" s="1"/>
  <c r="O23" i="13"/>
  <c r="N23" i="13" s="1"/>
  <c r="O24" i="13"/>
  <c r="N24" i="13" s="1"/>
  <c r="O25" i="13"/>
  <c r="N25" i="13" s="1"/>
  <c r="O26" i="13"/>
  <c r="N26" i="13" s="1"/>
  <c r="O27" i="13"/>
  <c r="N27" i="13" s="1"/>
  <c r="O28" i="13"/>
  <c r="N28" i="13" s="1"/>
  <c r="O29" i="13"/>
  <c r="N29" i="13" s="1"/>
  <c r="O30" i="13"/>
  <c r="N30" i="13" s="1"/>
  <c r="O31" i="13"/>
  <c r="O32" i="13"/>
  <c r="N32" i="13" s="1"/>
  <c r="O33" i="13"/>
  <c r="N33" i="13" s="1"/>
  <c r="O34" i="13"/>
  <c r="N34" i="13" s="1"/>
  <c r="O35" i="13"/>
  <c r="N35" i="13" s="1"/>
  <c r="O36" i="13"/>
  <c r="N36" i="13" s="1"/>
  <c r="O37" i="13"/>
  <c r="N37" i="13" s="1"/>
  <c r="O38" i="13"/>
  <c r="N38" i="13" s="1"/>
  <c r="O39" i="13"/>
  <c r="O40" i="13"/>
  <c r="O41" i="13"/>
  <c r="N41" i="13" s="1"/>
  <c r="O10" i="13"/>
  <c r="N10" i="13" s="1"/>
  <c r="O44" i="13"/>
  <c r="N44" i="13" s="1"/>
  <c r="O45" i="13"/>
  <c r="N45" i="13" s="1"/>
  <c r="O46" i="13"/>
  <c r="N46" i="13" s="1"/>
  <c r="O43" i="13"/>
  <c r="N43" i="13"/>
  <c r="O49" i="13"/>
  <c r="N49" i="13" s="1"/>
  <c r="O50" i="13"/>
  <c r="N50" i="13" s="1"/>
  <c r="O48" i="13"/>
  <c r="N48" i="13" s="1"/>
  <c r="O52" i="13"/>
  <c r="N52" i="13" s="1"/>
  <c r="N14" i="6" l="1"/>
  <c r="P14" i="6" s="1"/>
  <c r="M31" i="4"/>
  <c r="N13" i="6"/>
  <c r="P13" i="6" s="1"/>
  <c r="N22" i="6"/>
  <c r="P22" i="6" s="1"/>
  <c r="N29" i="6"/>
  <c r="M24" i="4"/>
  <c r="O14" i="2"/>
  <c r="Q43" i="13"/>
  <c r="M13" i="5"/>
  <c r="M11" i="5"/>
  <c r="Q49" i="13"/>
  <c r="L15" i="11"/>
  <c r="L17" i="11"/>
  <c r="M11" i="11"/>
  <c r="L11" i="11" s="1"/>
  <c r="M12" i="11"/>
  <c r="O12" i="11" s="1"/>
  <c r="M13" i="11"/>
  <c r="L13" i="11" s="1"/>
  <c r="M14" i="11"/>
  <c r="O14" i="11" s="1"/>
  <c r="M15" i="11"/>
  <c r="M16" i="11"/>
  <c r="O16" i="11" s="1"/>
  <c r="M18" i="11"/>
  <c r="O18" i="11" s="1"/>
  <c r="M19" i="11"/>
  <c r="L19" i="11" s="1"/>
  <c r="M20" i="11"/>
  <c r="O20" i="11" s="1"/>
  <c r="M10" i="11"/>
  <c r="L10" i="11" s="1"/>
  <c r="L22" i="11"/>
  <c r="M23" i="11"/>
  <c r="O23" i="11" s="1"/>
  <c r="M22" i="11"/>
  <c r="O22" i="11" s="1"/>
  <c r="N16" i="10"/>
  <c r="P16" i="10" s="1"/>
  <c r="M14" i="10"/>
  <c r="N13" i="10"/>
  <c r="P13" i="10" s="1"/>
  <c r="N14" i="10"/>
  <c r="N12" i="10"/>
  <c r="M12" i="10" s="1"/>
  <c r="Q11" i="13"/>
  <c r="Q13" i="13"/>
  <c r="Q29" i="13"/>
  <c r="Q39" i="13"/>
  <c r="M29" i="6"/>
  <c r="N31" i="6"/>
  <c r="M31" i="6" s="1"/>
  <c r="N27" i="6"/>
  <c r="M27" i="6" s="1"/>
  <c r="N28" i="6"/>
  <c r="M28" i="6" s="1"/>
  <c r="N26" i="6"/>
  <c r="M26" i="6" s="1"/>
  <c r="N24" i="6"/>
  <c r="M24" i="6" s="1"/>
  <c r="N11" i="6"/>
  <c r="M11" i="6" s="1"/>
  <c r="N12" i="6"/>
  <c r="M12" i="6" s="1"/>
  <c r="N15" i="6"/>
  <c r="M15" i="6" s="1"/>
  <c r="N16" i="6"/>
  <c r="M16" i="6" s="1"/>
  <c r="N17" i="6"/>
  <c r="M17" i="6" s="1"/>
  <c r="N18" i="6"/>
  <c r="M18" i="6" s="1"/>
  <c r="N19" i="6"/>
  <c r="M19" i="6" s="1"/>
  <c r="N20" i="6"/>
  <c r="M20" i="6" s="1"/>
  <c r="N21" i="6"/>
  <c r="M21" i="6" s="1"/>
  <c r="N10" i="6"/>
  <c r="M10" i="6" s="1"/>
  <c r="P14" i="10"/>
  <c r="O19" i="11"/>
  <c r="O17" i="11"/>
  <c r="O15" i="11"/>
  <c r="O13" i="11"/>
  <c r="O11" i="11"/>
  <c r="L35" i="4"/>
  <c r="M35" i="4"/>
  <c r="M34" i="4"/>
  <c r="L34" i="4" s="1"/>
  <c r="L31" i="4"/>
  <c r="L32" i="4"/>
  <c r="M32" i="4"/>
  <c r="M30" i="4"/>
  <c r="L30" i="4" s="1"/>
  <c r="M28" i="4"/>
  <c r="L28" i="4" s="1"/>
  <c r="L14" i="4"/>
  <c r="L17" i="4"/>
  <c r="L19" i="4"/>
  <c r="L24" i="4"/>
  <c r="L25" i="4"/>
  <c r="L26" i="4"/>
  <c r="M12" i="4"/>
  <c r="L12" i="4" s="1"/>
  <c r="M13" i="4"/>
  <c r="L13" i="4" s="1"/>
  <c r="M14" i="4"/>
  <c r="M15" i="4"/>
  <c r="L15" i="4" s="1"/>
  <c r="M16" i="4"/>
  <c r="L16" i="4" s="1"/>
  <c r="M17" i="4"/>
  <c r="M18" i="4"/>
  <c r="L18" i="4" s="1"/>
  <c r="M19" i="4"/>
  <c r="M20" i="4"/>
  <c r="L20" i="4" s="1"/>
  <c r="M21" i="4"/>
  <c r="L21" i="4" s="1"/>
  <c r="M22" i="4"/>
  <c r="L22" i="4" s="1"/>
  <c r="M23" i="4"/>
  <c r="L23" i="4" s="1"/>
  <c r="M25" i="4"/>
  <c r="M26" i="4"/>
  <c r="M11" i="4"/>
  <c r="L11" i="4" s="1"/>
  <c r="O35" i="4"/>
  <c r="O34" i="4"/>
  <c r="Q50" i="13"/>
  <c r="Q46" i="13"/>
  <c r="Q45" i="13"/>
  <c r="Q40" i="13"/>
  <c r="Q38" i="13"/>
  <c r="Q36" i="13"/>
  <c r="Q34" i="13"/>
  <c r="Q32" i="13"/>
  <c r="Q30" i="13"/>
  <c r="Q28" i="13"/>
  <c r="Q26" i="13"/>
  <c r="Q24" i="13"/>
  <c r="Q22" i="13"/>
  <c r="Q20" i="13"/>
  <c r="Q18" i="13"/>
  <c r="Q16" i="13"/>
  <c r="Q14" i="13"/>
  <c r="Q12" i="13"/>
  <c r="O10" i="11" l="1"/>
  <c r="M13" i="10"/>
  <c r="L14" i="11"/>
  <c r="M16" i="10"/>
  <c r="L20" i="11"/>
  <c r="L12" i="11"/>
  <c r="L18" i="11"/>
  <c r="L23" i="11"/>
  <c r="L16" i="11"/>
  <c r="Q52" i="13"/>
  <c r="Q44" i="13"/>
  <c r="Q48" i="13"/>
  <c r="Q35" i="13"/>
  <c r="Q27" i="13"/>
  <c r="Q21" i="13"/>
  <c r="Q19" i="13"/>
  <c r="Q10" i="13"/>
  <c r="M14" i="6"/>
  <c r="M13" i="6"/>
  <c r="M22" i="6"/>
  <c r="Q41" i="13"/>
  <c r="Q37" i="13"/>
  <c r="Q33" i="13"/>
  <c r="Q25" i="13"/>
  <c r="Q17" i="13"/>
  <c r="Q31" i="13"/>
  <c r="Q23" i="13"/>
  <c r="Q15" i="13"/>
  <c r="P12" i="10"/>
  <c r="P31" i="6" l="1"/>
  <c r="P29" i="6"/>
  <c r="P28" i="6"/>
  <c r="P27" i="6"/>
  <c r="P26" i="6"/>
  <c r="P24" i="6"/>
  <c r="P21" i="6"/>
  <c r="P20" i="6"/>
  <c r="P19" i="6"/>
  <c r="P18" i="6"/>
  <c r="P17" i="6"/>
  <c r="P16" i="6"/>
  <c r="P15" i="6"/>
  <c r="P12" i="6"/>
  <c r="P11" i="6"/>
  <c r="P10" i="6"/>
  <c r="M13" i="3" l="1"/>
  <c r="M11" i="3"/>
  <c r="L13" i="5"/>
  <c r="L11" i="5"/>
  <c r="O13" i="5"/>
  <c r="O11" i="5"/>
  <c r="O32" i="4"/>
  <c r="O31" i="4"/>
  <c r="O30" i="4"/>
  <c r="O28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22" i="2"/>
  <c r="Q22" i="2" s="1"/>
  <c r="O20" i="2"/>
  <c r="Q20" i="2" s="1"/>
  <c r="O19" i="2"/>
  <c r="Q19" i="2" s="1"/>
  <c r="O18" i="2"/>
  <c r="Q18" i="2" s="1"/>
  <c r="O17" i="2"/>
  <c r="Q17" i="2" s="1"/>
  <c r="O15" i="2"/>
  <c r="Q15" i="2" s="1"/>
  <c r="Q14" i="2"/>
  <c r="O13" i="2"/>
  <c r="Q13" i="2" s="1"/>
  <c r="O12" i="2"/>
  <c r="Q12" i="2" s="1"/>
  <c r="O11" i="2"/>
  <c r="Q11" i="2" s="1"/>
  <c r="N18" i="2" l="1"/>
  <c r="N13" i="2"/>
  <c r="N15" i="2"/>
  <c r="N20" i="2"/>
  <c r="O11" i="3"/>
  <c r="L11" i="3"/>
  <c r="O13" i="3"/>
  <c r="L13" i="3"/>
  <c r="N11" i="2"/>
  <c r="N12" i="2"/>
  <c r="N14" i="2"/>
  <c r="N17" i="2"/>
  <c r="N19" i="2"/>
  <c r="N22" i="2"/>
</calcChain>
</file>

<file path=xl/comments1.xml><?xml version="1.0" encoding="utf-8"?>
<comments xmlns="http://schemas.openxmlformats.org/spreadsheetml/2006/main">
  <authors>
    <author>User</author>
  </authors>
  <commentList>
    <comment ref="K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недотримання правил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недотримання правил</t>
        </r>
      </text>
    </comment>
    <comment ref="K4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недотримання правил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по темі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недотримання правил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порушення правил. Розпущене волосся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2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меньше трьох кольорів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накрутка волосся</t>
        </r>
      </text>
    </comment>
  </commentList>
</comments>
</file>

<file path=xl/sharedStrings.xml><?xml version="1.0" encoding="utf-8"?>
<sst xmlns="http://schemas.openxmlformats.org/spreadsheetml/2006/main" count="333" uniqueCount="107">
  <si>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</si>
  <si>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</si>
  <si>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</si>
  <si>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</si>
  <si>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</si>
  <si>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</si>
  <si>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</si>
  <si>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</si>
  <si>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</si>
  <si>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</si>
  <si>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</si>
  <si>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</si>
  <si>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t>СТАЖЕРИ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</si>
  <si>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</si>
  <si>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</si>
  <si>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Матирний</t>
  </si>
  <si>
    <t>Булавінова</t>
  </si>
  <si>
    <t>Ющенко</t>
  </si>
  <si>
    <t>Остапюк</t>
  </si>
  <si>
    <t>Філіп</t>
  </si>
  <si>
    <t>Мурадян</t>
  </si>
  <si>
    <t>Вавіло</t>
  </si>
  <si>
    <t>Баланюк</t>
  </si>
  <si>
    <t>Нестерова</t>
  </si>
  <si>
    <t>Номінація: Креативне фарбування</t>
  </si>
  <si>
    <t>Номінація: Hair Show: Український етно стиль</t>
  </si>
  <si>
    <t>Цюра</t>
  </si>
  <si>
    <t xml:space="preserve">Матвічук </t>
  </si>
  <si>
    <t>Резніченко</t>
  </si>
  <si>
    <t>Матвійчук</t>
  </si>
  <si>
    <t>Долгая</t>
  </si>
  <si>
    <t>Гондз</t>
  </si>
  <si>
    <t>Гончаров</t>
  </si>
  <si>
    <t>Дубровська</t>
  </si>
  <si>
    <t>Номінація: Жіноча комерційна стрижка на довгому волоссі</t>
  </si>
  <si>
    <t>Стажер 3</t>
  </si>
  <si>
    <t>Профі</t>
  </si>
  <si>
    <t>Майстери</t>
  </si>
  <si>
    <t>Номінація: Світське Життя</t>
  </si>
  <si>
    <t>Номінація:  Стильний хвіст</t>
  </si>
  <si>
    <t>Номінація:  Весільна зачіска  - ОМС (1 вид)</t>
  </si>
  <si>
    <t>Номінація:  Весільна  зачіска і ОМС (2 вид)</t>
  </si>
  <si>
    <t>Номінація: Стильне фарбування</t>
  </si>
  <si>
    <t>юніори</t>
  </si>
  <si>
    <t>майстри</t>
  </si>
  <si>
    <t>профі</t>
  </si>
  <si>
    <t>без  розподілу</t>
  </si>
  <si>
    <t>без розподілу</t>
  </si>
  <si>
    <t>Заміна балу судді № 6 з 30 на 25, згідно правил СПУ</t>
  </si>
  <si>
    <t>Заміна балу судді № 6 з 29 на 25, згідно правил СПУ</t>
  </si>
  <si>
    <t>Заміна балу судді № 3 з 30 на 26, згідно правил СПУ</t>
  </si>
  <si>
    <t>Заміна балу судд №6 з 25 на 28, згідно правил СПУ. При однаковій кількості балів у двох учасників за перше місце - вирішальним є голос головного судді.</t>
  </si>
  <si>
    <t>без призового місця</t>
  </si>
  <si>
    <t>Заміна балу судді №3 з 30 на 26, згідно правил СПУ</t>
  </si>
  <si>
    <t>Заміна балу судді №4 з 28 на 25, згідно правил СПУ</t>
  </si>
  <si>
    <t>Заміна балу судді №4 з 30 на 26, згідно правил СПУ</t>
  </si>
  <si>
    <t>ЖОВТИХ КАРТОК У СІДДІВ В ДАНІЙ НОМІНАЦІЇ НЕ МАЄ. ПОМИЛКА ФОРМУЛИ ПІДРАХУНКУ РОЗБІЖНОСТІ БАЛІВ СУДДІВ</t>
  </si>
  <si>
    <t>Заміна балу судд №4 з 26 на 30, згідно правил СПУ</t>
  </si>
  <si>
    <t>Жовтка картка судді-стажеру. Але бали не змінюємо, так як бали суддів-стажерів на враховуються</t>
  </si>
  <si>
    <t>Жовтка картка судді-стажеру. Бали не змінюємо, так як вони не враховуються</t>
  </si>
  <si>
    <t>Заміна балу судді № 2 з 26 на 29, згідно правил СПУ. Жовтка картка суддяс-стажерам. Бали не змінюємо, так як вони не враховуються</t>
  </si>
  <si>
    <t>Заміна балу судді №2 з 30 на 26, згідно правил СПУ. Жовті картки суддям-стажерам. Бали не змінюємо, так як вони не враховуються</t>
  </si>
  <si>
    <t>У судді № 7 - НЕ МАЄ жотвої картки (помилка формули у цьому рядку). Заміна балу судді № 6 за 25 на 28, згідно правил СПУ. При однаковій кількості балів у двох учасників за перше місце - вирішальним є голос головного судді.</t>
  </si>
  <si>
    <t>cтуденти</t>
  </si>
  <si>
    <t>гарасим христина</t>
  </si>
  <si>
    <t>марчук ольга</t>
  </si>
  <si>
    <t>гладун крістіна</t>
  </si>
  <si>
    <t>кіпаренко катерина</t>
  </si>
  <si>
    <t>кузьменко дар’я</t>
  </si>
  <si>
    <t>овсюк софія</t>
  </si>
  <si>
    <t>прядкіна олена</t>
  </si>
  <si>
    <t>алієв маркіян</t>
  </si>
  <si>
    <t>розман світлана</t>
  </si>
  <si>
    <t>савко найлє</t>
  </si>
  <si>
    <t>поліщук оксана</t>
  </si>
  <si>
    <t>коба наталія</t>
  </si>
  <si>
    <t>сировіцька світлана</t>
  </si>
  <si>
    <t>риковська ольга</t>
  </si>
  <si>
    <t>хомік христина</t>
  </si>
  <si>
    <t>островська лілія</t>
  </si>
  <si>
    <t>блінова вероніка</t>
  </si>
  <si>
    <t>зубенко крістіна</t>
  </si>
  <si>
    <t>китай дар’я</t>
  </si>
  <si>
    <t>клісторнер кіра</t>
  </si>
  <si>
    <t>крамаренко оксана</t>
  </si>
  <si>
    <t>терлецька вероніка</t>
  </si>
  <si>
    <t>корнілова тетяна</t>
  </si>
  <si>
    <t>ілліна христина</t>
  </si>
  <si>
    <t>карнаухова ольга</t>
  </si>
  <si>
    <t>козина оксана</t>
  </si>
  <si>
    <t>даниленко карина</t>
  </si>
  <si>
    <t>деменко наталія</t>
  </si>
  <si>
    <t>звягінцева тіна</t>
  </si>
  <si>
    <t>сердюк дар’я</t>
  </si>
  <si>
    <t>яцун оксана</t>
  </si>
  <si>
    <t>дичок катерина</t>
  </si>
  <si>
    <t>галяс наталія</t>
  </si>
  <si>
    <t>казина оксана</t>
  </si>
  <si>
    <t>броннікова ія</t>
  </si>
  <si>
    <t>стасюк софія</t>
  </si>
  <si>
    <t>козак олена</t>
  </si>
  <si>
    <t>пічкур тетяна</t>
  </si>
  <si>
    <t>зирянова ксенія</t>
  </si>
  <si>
    <t>рибалка ангеліна</t>
  </si>
  <si>
    <t>Номінація: фантазайна зачіска з елементами пастижерних виробів</t>
  </si>
  <si>
    <t xml:space="preserve">Булавінова </t>
  </si>
  <si>
    <t>28, 4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</si>
</sst>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6" xfId="0" applyFill="1" applyBorder="1"/>
    <xf numFmtId="0" fontId="4" fillId="0" borderId="0" xfId="0" applyFont="1"/>
    <xf numFmtId="0" fontId="0" fillId="5" borderId="6" xfId="0" applyFill="1" applyBorder="1"/>
    <xf numFmtId="0" fontId="3" fillId="6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0" fillId="4" borderId="0" xfId="0" applyFill="1"/>
    <xf numFmtId="0" fontId="0" fillId="6" borderId="0" xfId="0" applyFill="1"/>
    <xf numFmtId="2" fontId="0" fillId="0" borderId="0" xfId="0" applyNumberFormat="1"/>
    <xf numFmtId="2" fontId="0" fillId="2" borderId="0" xfId="0" applyNumberFormat="1" applyFill="1"/>
    <xf numFmtId="2" fontId="3" fillId="3" borderId="5" xfId="0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5" borderId="6" xfId="0" applyFill="1" applyBorder="1"/>
    <xf numFmtId="0" fontId="4" fillId="0" borderId="0" xfId="0" applyFont="1"/>
    <xf numFmtId="0" fontId="3" fillId="0" borderId="5" xfId="0" applyFont="1" applyFill="1" applyBorder="1" applyAlignment="1">
      <alignment horizontal="center" vertical="center"/>
    </xf>
    <xf numFmtId="0" fontId="0" fillId="0" borderId="0" xfId="0"/>
    <xf numFmtId="16" fontId="3" fillId="3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/>
    <xf numFmtId="2" fontId="2" fillId="0" borderId="1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232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4;&#1072;&#1073;&#1083;&#1086;&#1085;%20&#1090;&#1072;&#1073;&#1083;&#1080;&#1094;&#1110;%20&#1086;&#1094;&#1110;&#1085;&#1086;&#1082;%20&#1089;&#1091;&#1076;&#1076;&#1077;&#1081;%207%20&#1089;&#1091;&#1076;&#1076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  <sheetName val="Лист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C13" sqref="C13"/>
    </sheetView>
  </sheetViews>
  <sheetFormatPr defaultRowHeight="15" x14ac:dyDescent="0.25"/>
  <cols>
    <col min="3" max="3" width="27.5703125" customWidth="1"/>
    <col min="15" max="15" width="10.140625" customWidth="1"/>
  </cols>
  <sheetData>
    <row r="1" spans="1:16" x14ac:dyDescent="0.2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25">
      <c r="A3" s="3" t="s">
        <v>0</v>
      </c>
      <c r="B3" s="11">
        <v>1</v>
      </c>
      <c r="C3" s="52" t="s">
        <v>27</v>
      </c>
      <c r="D3" s="52"/>
      <c r="E3" s="11">
        <v>4</v>
      </c>
      <c r="F3" s="49" t="s">
        <v>18</v>
      </c>
      <c r="G3" s="49"/>
      <c r="H3" s="49"/>
      <c r="I3" t="s">
        <v>12</v>
      </c>
      <c r="J3">
        <v>1</v>
      </c>
      <c r="K3" t="s">
        <v>28</v>
      </c>
      <c r="M3" s="11"/>
      <c r="N3" s="11"/>
      <c r="O3" s="11"/>
      <c r="P3" s="2"/>
    </row>
    <row r="4" spans="1:16" x14ac:dyDescent="0.25">
      <c r="A4" s="3"/>
      <c r="B4" s="11">
        <v>2</v>
      </c>
      <c r="C4" s="52" t="s">
        <v>21</v>
      </c>
      <c r="D4" s="52"/>
      <c r="E4" s="11">
        <v>5</v>
      </c>
      <c r="F4" s="49" t="s">
        <v>16</v>
      </c>
      <c r="G4" s="49"/>
      <c r="H4" s="49"/>
      <c r="J4">
        <v>2</v>
      </c>
      <c r="K4" t="s">
        <v>23</v>
      </c>
      <c r="M4" s="11"/>
      <c r="N4" s="11"/>
      <c r="O4" s="11"/>
      <c r="P4" s="2"/>
    </row>
    <row r="5" spans="1:16" x14ac:dyDescent="0.25">
      <c r="A5" s="3"/>
      <c r="B5" s="11">
        <v>3</v>
      </c>
      <c r="C5" s="52" t="s">
        <v>20</v>
      </c>
      <c r="D5" s="52"/>
      <c r="E5" s="11"/>
      <c r="F5" s="49"/>
      <c r="G5" s="49"/>
      <c r="H5" s="49"/>
      <c r="I5" s="11"/>
      <c r="J5" s="11">
        <v>3</v>
      </c>
      <c r="K5" s="11" t="s">
        <v>22</v>
      </c>
      <c r="L5" s="2"/>
      <c r="M5" s="2"/>
      <c r="N5" s="2"/>
      <c r="O5" s="2"/>
      <c r="P5" s="3"/>
    </row>
    <row r="6" spans="1:16" x14ac:dyDescent="0.25">
      <c r="A6" s="3"/>
      <c r="B6" s="11"/>
      <c r="C6" s="11"/>
      <c r="D6" s="11"/>
      <c r="E6" s="11"/>
      <c r="F6" s="49"/>
      <c r="G6" s="49"/>
      <c r="H6" s="49"/>
      <c r="I6" s="11"/>
      <c r="J6" s="11"/>
      <c r="K6" s="11"/>
      <c r="L6" s="2"/>
      <c r="M6" s="11"/>
      <c r="N6" s="2"/>
      <c r="O6" s="2"/>
      <c r="P6" s="3"/>
    </row>
    <row r="7" spans="1:16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11"/>
      <c r="N7" s="2"/>
      <c r="O7" s="2"/>
      <c r="P7" s="3"/>
    </row>
    <row r="8" spans="1:16" x14ac:dyDescent="0.25">
      <c r="A8" s="45"/>
      <c r="B8" s="45" t="s">
        <v>1</v>
      </c>
      <c r="C8" s="45" t="s">
        <v>2</v>
      </c>
      <c r="D8" s="50" t="s">
        <v>0</v>
      </c>
      <c r="E8" s="51"/>
      <c r="F8" s="51"/>
      <c r="G8" s="51"/>
      <c r="H8" s="51"/>
      <c r="I8" s="51"/>
      <c r="J8" s="51"/>
      <c r="K8" s="51"/>
      <c r="L8" s="45" t="s">
        <v>3</v>
      </c>
      <c r="M8" s="45" t="s">
        <v>4</v>
      </c>
      <c r="N8" s="45" t="s">
        <v>5</v>
      </c>
      <c r="O8" s="45" t="s">
        <v>6</v>
      </c>
      <c r="P8" s="47" t="s">
        <v>7</v>
      </c>
    </row>
    <row r="9" spans="1:16" x14ac:dyDescent="0.25">
      <c r="A9" s="46"/>
      <c r="B9" s="46"/>
      <c r="C9" s="46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 t="s">
        <v>9</v>
      </c>
      <c r="J9" s="4" t="s">
        <v>10</v>
      </c>
      <c r="K9" s="4" t="s">
        <v>35</v>
      </c>
      <c r="L9" s="46"/>
      <c r="M9" s="46"/>
      <c r="N9" s="46"/>
      <c r="O9" s="46"/>
      <c r="P9" s="48"/>
    </row>
    <row r="10" spans="1:16" x14ac:dyDescent="0.25">
      <c r="A10" s="10" t="s">
        <v>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6"/>
      <c r="B11" s="6">
        <v>1</v>
      </c>
      <c r="C11" s="24" t="s">
        <v>64</v>
      </c>
      <c r="D11" s="6">
        <v>29</v>
      </c>
      <c r="E11" s="6">
        <v>28</v>
      </c>
      <c r="F11" s="6">
        <v>28</v>
      </c>
      <c r="G11" s="6">
        <v>28</v>
      </c>
      <c r="H11" s="6">
        <v>28</v>
      </c>
      <c r="I11" s="6">
        <v>29</v>
      </c>
      <c r="J11" s="6">
        <v>29</v>
      </c>
      <c r="K11" s="6">
        <v>30</v>
      </c>
      <c r="L11" s="7">
        <f>ROUND(M11/5,1)</f>
        <v>28.2</v>
      </c>
      <c r="M11" s="7">
        <f>D11+E11+F11+G11+H11</f>
        <v>141</v>
      </c>
      <c r="N11" s="8"/>
      <c r="O11" s="7">
        <f t="shared" ref="O11:O13" si="0">M11-N11</f>
        <v>141</v>
      </c>
      <c r="P11" s="9">
        <v>2</v>
      </c>
    </row>
    <row r="12" spans="1:16" x14ac:dyDescent="0.25">
      <c r="A12" s="10" t="s">
        <v>36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6"/>
      <c r="B13" s="6">
        <v>2</v>
      </c>
      <c r="C13" s="24" t="s">
        <v>65</v>
      </c>
      <c r="D13" s="6">
        <v>30</v>
      </c>
      <c r="E13" s="6">
        <v>30</v>
      </c>
      <c r="F13" s="6">
        <v>28</v>
      </c>
      <c r="G13" s="6">
        <v>29</v>
      </c>
      <c r="H13" s="6">
        <v>30</v>
      </c>
      <c r="I13" s="6">
        <v>30</v>
      </c>
      <c r="J13" s="6">
        <v>30</v>
      </c>
      <c r="K13" s="6">
        <v>30</v>
      </c>
      <c r="L13" s="7">
        <f>ROUND(M13/5,1)</f>
        <v>29.4</v>
      </c>
      <c r="M13" s="7">
        <f>D13+E13+F13+G13+H13</f>
        <v>147</v>
      </c>
      <c r="N13" s="8"/>
      <c r="O13" s="7">
        <f t="shared" si="0"/>
        <v>147</v>
      </c>
      <c r="P13" s="9">
        <v>1</v>
      </c>
    </row>
    <row r="14" spans="1:16" ht="15.75" thickBot="1" x14ac:dyDescent="0.3"/>
    <row r="15" spans="1:16" ht="15.75" thickBot="1" x14ac:dyDescent="0.3">
      <c r="A15" s="12"/>
      <c r="C15" s="13" t="s">
        <v>13</v>
      </c>
    </row>
    <row r="16" spans="1:16" ht="15.75" thickBot="1" x14ac:dyDescent="0.3">
      <c r="A16" s="14"/>
      <c r="C16" s="13" t="s">
        <v>14</v>
      </c>
    </row>
    <row r="17" spans="3:3" x14ac:dyDescent="0.25">
      <c r="C17" t="s">
        <v>11</v>
      </c>
    </row>
  </sheetData>
  <mergeCells count="16">
    <mergeCell ref="C3:D3"/>
    <mergeCell ref="F3:H3"/>
    <mergeCell ref="C4:D4"/>
    <mergeCell ref="F4:H4"/>
    <mergeCell ref="C5:D5"/>
    <mergeCell ref="F5:H5"/>
    <mergeCell ref="F6:H6"/>
    <mergeCell ref="A8:A9"/>
    <mergeCell ref="B8:B9"/>
    <mergeCell ref="C8:C9"/>
    <mergeCell ref="D8:K8"/>
    <mergeCell ref="L8:L9"/>
    <mergeCell ref="M8:M9"/>
    <mergeCell ref="N8:N9"/>
    <mergeCell ref="O8:O9"/>
    <mergeCell ref="P8:P9"/>
  </mergeCells>
  <conditionalFormatting sqref="D11:H11">
    <cfRule type="cellIs" dxfId="231" priority="39" operator="greaterThanOrEqual">
      <formula>$L$11+3</formula>
    </cfRule>
    <cfRule type="cellIs" dxfId="230" priority="40" operator="lessThanOrEqual">
      <formula>$L$11-3</formula>
    </cfRule>
  </conditionalFormatting>
  <conditionalFormatting sqref="D13:H13">
    <cfRule type="cellIs" dxfId="229" priority="37" operator="greaterThanOrEqual">
      <formula>$L$13+3</formula>
    </cfRule>
    <cfRule type="cellIs" dxfId="228" priority="38" operator="lessThanOrEqual">
      <formula>$L$13-3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C13" sqref="C13"/>
    </sheetView>
  </sheetViews>
  <sheetFormatPr defaultRowHeight="15" x14ac:dyDescent="0.25"/>
  <cols>
    <col min="3" max="3" width="17" customWidth="1"/>
    <col min="15" max="15" width="10.140625" customWidth="1"/>
  </cols>
  <sheetData>
    <row r="1" spans="1:16" x14ac:dyDescent="0.25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6" x14ac:dyDescent="0.25">
      <c r="A3" s="3" t="s">
        <v>0</v>
      </c>
      <c r="B3" s="11">
        <v>1</v>
      </c>
      <c r="C3" s="52" t="s">
        <v>27</v>
      </c>
      <c r="D3" s="52"/>
      <c r="E3" s="11">
        <v>4</v>
      </c>
      <c r="F3" s="49" t="s">
        <v>18</v>
      </c>
      <c r="G3" s="49"/>
      <c r="H3" s="49"/>
      <c r="J3" t="s">
        <v>12</v>
      </c>
      <c r="K3">
        <v>1</v>
      </c>
      <c r="L3" t="s">
        <v>28</v>
      </c>
      <c r="M3" s="11"/>
      <c r="N3" s="11"/>
      <c r="O3" s="11"/>
      <c r="P3" s="2"/>
    </row>
    <row r="4" spans="1:16" x14ac:dyDescent="0.25">
      <c r="A4" s="3"/>
      <c r="B4" s="11">
        <v>2</v>
      </c>
      <c r="C4" s="52" t="s">
        <v>21</v>
      </c>
      <c r="D4" s="52"/>
      <c r="E4" s="11">
        <v>5</v>
      </c>
      <c r="F4" s="49" t="s">
        <v>16</v>
      </c>
      <c r="G4" s="49"/>
      <c r="H4" s="49"/>
      <c r="K4">
        <v>2</v>
      </c>
      <c r="L4" t="s">
        <v>23</v>
      </c>
      <c r="M4" s="11"/>
      <c r="N4" s="11"/>
      <c r="O4" s="11"/>
      <c r="P4" s="2"/>
    </row>
    <row r="5" spans="1:16" x14ac:dyDescent="0.25">
      <c r="A5" s="3"/>
      <c r="B5" s="11">
        <v>3</v>
      </c>
      <c r="C5" s="52" t="s">
        <v>20</v>
      </c>
      <c r="D5" s="52"/>
      <c r="E5" s="11"/>
      <c r="F5" s="49"/>
      <c r="G5" s="49"/>
      <c r="H5" s="49"/>
      <c r="I5" s="11"/>
      <c r="J5" s="11"/>
      <c r="K5" s="11">
        <v>3</v>
      </c>
      <c r="L5" s="2" t="s">
        <v>22</v>
      </c>
      <c r="M5" s="2"/>
      <c r="N5" s="2"/>
      <c r="O5" s="2"/>
      <c r="P5" s="3"/>
    </row>
    <row r="6" spans="1:16" x14ac:dyDescent="0.25">
      <c r="A6" s="3"/>
      <c r="B6" s="11"/>
      <c r="C6" s="11"/>
      <c r="D6" s="11"/>
      <c r="E6" s="11"/>
      <c r="F6" s="49"/>
      <c r="G6" s="49"/>
      <c r="H6" s="49"/>
      <c r="I6" s="11"/>
      <c r="J6" s="11"/>
      <c r="K6" s="11"/>
      <c r="L6" s="2"/>
      <c r="M6" s="11"/>
      <c r="N6" s="2"/>
      <c r="O6" s="2"/>
      <c r="P6" s="3"/>
    </row>
    <row r="7" spans="1:16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11"/>
      <c r="N7" s="2"/>
      <c r="O7" s="2"/>
      <c r="P7" s="3"/>
    </row>
    <row r="8" spans="1:16" x14ac:dyDescent="0.25">
      <c r="A8" s="45"/>
      <c r="B8" s="45" t="s">
        <v>1</v>
      </c>
      <c r="C8" s="45" t="s">
        <v>2</v>
      </c>
      <c r="D8" s="50" t="s">
        <v>0</v>
      </c>
      <c r="E8" s="51"/>
      <c r="F8" s="51"/>
      <c r="G8" s="51"/>
      <c r="H8" s="51"/>
      <c r="I8" s="51"/>
      <c r="J8" s="51"/>
      <c r="K8" s="51"/>
      <c r="L8" s="45" t="s">
        <v>3</v>
      </c>
      <c r="M8" s="45" t="s">
        <v>4</v>
      </c>
      <c r="N8" s="45" t="s">
        <v>5</v>
      </c>
      <c r="O8" s="45" t="s">
        <v>6</v>
      </c>
      <c r="P8" s="47" t="s">
        <v>7</v>
      </c>
    </row>
    <row r="9" spans="1:16" x14ac:dyDescent="0.25">
      <c r="A9" s="46"/>
      <c r="B9" s="46"/>
      <c r="C9" s="46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 t="s">
        <v>9</v>
      </c>
      <c r="J9" s="4" t="s">
        <v>10</v>
      </c>
      <c r="K9" s="4" t="s">
        <v>35</v>
      </c>
      <c r="L9" s="46"/>
      <c r="M9" s="46"/>
      <c r="N9" s="46"/>
      <c r="O9" s="46"/>
      <c r="P9" s="48"/>
    </row>
    <row r="10" spans="1:16" x14ac:dyDescent="0.25">
      <c r="A10" s="10" t="s">
        <v>37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x14ac:dyDescent="0.25">
      <c r="A11" s="6"/>
      <c r="B11" s="6">
        <v>1</v>
      </c>
      <c r="C11" s="24" t="s">
        <v>64</v>
      </c>
      <c r="D11" s="6">
        <v>30</v>
      </c>
      <c r="E11" s="6">
        <v>29</v>
      </c>
      <c r="F11" s="6">
        <v>28</v>
      </c>
      <c r="G11" s="6">
        <v>28</v>
      </c>
      <c r="H11" s="6">
        <v>28</v>
      </c>
      <c r="I11" s="6">
        <v>28</v>
      </c>
      <c r="J11" s="6">
        <v>29</v>
      </c>
      <c r="K11" s="6">
        <v>29</v>
      </c>
      <c r="L11" s="7">
        <f>ROUND(M11/5,1)</f>
        <v>28.6</v>
      </c>
      <c r="M11" s="7">
        <f>D11+E11+F11+G11+H11</f>
        <v>143</v>
      </c>
      <c r="N11" s="8"/>
      <c r="O11" s="7">
        <f t="shared" ref="O11:O13" si="0">M11-N11</f>
        <v>143</v>
      </c>
      <c r="P11" s="9">
        <v>2</v>
      </c>
    </row>
    <row r="12" spans="1:16" x14ac:dyDescent="0.25">
      <c r="A12" s="10" t="s">
        <v>36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x14ac:dyDescent="0.25">
      <c r="A13" s="6"/>
      <c r="B13" s="6">
        <v>2</v>
      </c>
      <c r="C13" s="24" t="s">
        <v>65</v>
      </c>
      <c r="D13" s="6">
        <v>29</v>
      </c>
      <c r="E13" s="6">
        <v>30</v>
      </c>
      <c r="F13" s="6">
        <v>28</v>
      </c>
      <c r="G13" s="6">
        <v>28</v>
      </c>
      <c r="H13" s="6">
        <v>29</v>
      </c>
      <c r="I13" s="6">
        <v>30</v>
      </c>
      <c r="J13" s="6">
        <v>30</v>
      </c>
      <c r="K13" s="6">
        <v>30</v>
      </c>
      <c r="L13" s="7">
        <f>ROUND(M13/5,1)</f>
        <v>28.8</v>
      </c>
      <c r="M13" s="7">
        <f>D13+E13+F13+G13+H13</f>
        <v>144</v>
      </c>
      <c r="N13" s="8"/>
      <c r="O13" s="7">
        <f t="shared" si="0"/>
        <v>144</v>
      </c>
      <c r="P13" s="9">
        <v>2</v>
      </c>
    </row>
    <row r="14" spans="1:16" ht="15.75" thickBot="1" x14ac:dyDescent="0.3"/>
    <row r="15" spans="1:16" ht="15.75" thickBot="1" x14ac:dyDescent="0.3">
      <c r="A15" s="12"/>
      <c r="C15" s="13" t="s">
        <v>13</v>
      </c>
    </row>
    <row r="16" spans="1:16" ht="15.75" thickBot="1" x14ac:dyDescent="0.3">
      <c r="A16" s="14"/>
      <c r="C16" s="13" t="s">
        <v>14</v>
      </c>
    </row>
    <row r="17" spans="3:3" x14ac:dyDescent="0.25">
      <c r="C17" t="s">
        <v>11</v>
      </c>
    </row>
  </sheetData>
  <mergeCells count="16">
    <mergeCell ref="C5:D5"/>
    <mergeCell ref="F5:H5"/>
    <mergeCell ref="F6:H6"/>
    <mergeCell ref="C3:D3"/>
    <mergeCell ref="F3:H3"/>
    <mergeCell ref="C4:D4"/>
    <mergeCell ref="F4:H4"/>
    <mergeCell ref="M8:M9"/>
    <mergeCell ref="N8:N9"/>
    <mergeCell ref="O8:O9"/>
    <mergeCell ref="P8:P9"/>
    <mergeCell ref="A8:A9"/>
    <mergeCell ref="B8:B9"/>
    <mergeCell ref="C8:C9"/>
    <mergeCell ref="D8:K8"/>
    <mergeCell ref="L8:L9"/>
  </mergeCells>
  <conditionalFormatting sqref="D11:H11">
    <cfRule type="cellIs" dxfId="227" priority="3" operator="greaterThanOrEqual">
      <formula>$L$11+3</formula>
    </cfRule>
    <cfRule type="cellIs" dxfId="226" priority="4" operator="lessThanOrEqual">
      <formula>$L$11-3</formula>
    </cfRule>
  </conditionalFormatting>
  <conditionalFormatting sqref="D13:H13">
    <cfRule type="cellIs" dxfId="225" priority="1" operator="greaterThanOrEqual">
      <formula>$L$13+3</formula>
    </cfRule>
    <cfRule type="cellIs" dxfId="224" priority="2" operator="lessThanOrEqual">
      <formula>$L$13-3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G21" sqref="G21"/>
    </sheetView>
  </sheetViews>
  <sheetFormatPr defaultRowHeight="15" x14ac:dyDescent="0.25"/>
  <cols>
    <col min="3" max="3" width="21.7109375" customWidth="1"/>
  </cols>
  <sheetData>
    <row r="1" spans="1:15" s="28" customFormat="1" ht="21" x14ac:dyDescent="0.25">
      <c r="A1" s="26" t="s">
        <v>104</v>
      </c>
      <c r="B1" s="27"/>
      <c r="C1" s="27"/>
      <c r="D1" s="29"/>
      <c r="E1" s="29"/>
      <c r="F1" s="29"/>
      <c r="G1" s="29"/>
      <c r="H1" s="29"/>
      <c r="I1" s="29"/>
      <c r="J1" s="29"/>
      <c r="K1" s="21"/>
    </row>
    <row r="2" spans="1:15" s="28" customFormat="1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1"/>
    </row>
    <row r="3" spans="1:15" s="28" customFormat="1" x14ac:dyDescent="0.25">
      <c r="A3" s="30" t="s">
        <v>0</v>
      </c>
      <c r="B3" s="31">
        <v>1</v>
      </c>
      <c r="C3" s="52" t="s">
        <v>105</v>
      </c>
      <c r="D3" s="52"/>
      <c r="E3" s="31">
        <v>4</v>
      </c>
      <c r="F3" s="49" t="s">
        <v>32</v>
      </c>
      <c r="G3" s="49"/>
      <c r="H3" s="49"/>
      <c r="J3" s="28" t="s">
        <v>12</v>
      </c>
      <c r="K3" s="28">
        <v>1</v>
      </c>
      <c r="L3" s="21" t="s">
        <v>28</v>
      </c>
    </row>
    <row r="4" spans="1:15" s="28" customFormat="1" x14ac:dyDescent="0.25">
      <c r="A4" s="30"/>
      <c r="B4" s="31">
        <v>2</v>
      </c>
      <c r="C4" s="52" t="s">
        <v>21</v>
      </c>
      <c r="D4" s="52"/>
      <c r="E4" s="31">
        <v>5</v>
      </c>
      <c r="F4" s="49" t="s">
        <v>30</v>
      </c>
      <c r="G4" s="49"/>
      <c r="H4" s="49"/>
      <c r="K4" s="28">
        <v>2</v>
      </c>
      <c r="L4" s="21" t="s">
        <v>22</v>
      </c>
    </row>
    <row r="5" spans="1:15" s="28" customFormat="1" x14ac:dyDescent="0.25">
      <c r="A5" s="30"/>
      <c r="B5" s="31">
        <v>3</v>
      </c>
      <c r="C5" s="52" t="s">
        <v>31</v>
      </c>
      <c r="D5" s="52"/>
      <c r="E5" s="31"/>
      <c r="F5" s="49"/>
      <c r="G5" s="49"/>
      <c r="H5" s="49"/>
      <c r="I5" s="31"/>
      <c r="J5" s="29"/>
    </row>
    <row r="6" spans="1:15" s="28" customFormat="1" x14ac:dyDescent="0.25">
      <c r="A6" s="30"/>
      <c r="B6" s="31"/>
      <c r="C6" s="31"/>
      <c r="D6" s="31"/>
      <c r="E6" s="31"/>
      <c r="F6" s="49"/>
      <c r="G6" s="49"/>
      <c r="H6" s="49"/>
      <c r="I6" s="29"/>
      <c r="J6" s="31"/>
      <c r="K6" s="21"/>
    </row>
    <row r="7" spans="1:15" s="28" customFormat="1" x14ac:dyDescent="0.25">
      <c r="A7" s="45"/>
      <c r="B7" s="45" t="s">
        <v>1</v>
      </c>
      <c r="C7" s="45" t="s">
        <v>2</v>
      </c>
      <c r="D7" s="50" t="s">
        <v>0</v>
      </c>
      <c r="E7" s="51"/>
      <c r="F7" s="51"/>
      <c r="G7" s="51"/>
      <c r="H7" s="51"/>
      <c r="I7" s="51"/>
      <c r="J7" s="51"/>
      <c r="K7" s="45" t="s">
        <v>3</v>
      </c>
      <c r="L7" s="45" t="s">
        <v>4</v>
      </c>
      <c r="M7" s="45" t="s">
        <v>5</v>
      </c>
      <c r="N7" s="45" t="s">
        <v>6</v>
      </c>
      <c r="O7" s="47" t="s">
        <v>7</v>
      </c>
    </row>
    <row r="8" spans="1:15" s="28" customFormat="1" x14ac:dyDescent="0.25">
      <c r="A8" s="46"/>
      <c r="B8" s="46"/>
      <c r="C8" s="46"/>
      <c r="D8" s="32">
        <v>1</v>
      </c>
      <c r="E8" s="32">
        <v>2</v>
      </c>
      <c r="F8" s="32">
        <v>3</v>
      </c>
      <c r="G8" s="32">
        <v>4</v>
      </c>
      <c r="H8" s="32">
        <v>5</v>
      </c>
      <c r="I8" s="32" t="s">
        <v>9</v>
      </c>
      <c r="J8" s="32" t="s">
        <v>10</v>
      </c>
      <c r="K8" s="46"/>
      <c r="L8" s="46"/>
      <c r="M8" s="46"/>
      <c r="N8" s="46"/>
      <c r="O8" s="48"/>
    </row>
    <row r="9" spans="1:15" s="28" customFormat="1" x14ac:dyDescent="0.25">
      <c r="A9" s="38" t="s">
        <v>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s="28" customFormat="1" x14ac:dyDescent="0.25">
      <c r="A10" s="34"/>
      <c r="B10" s="34">
        <v>1</v>
      </c>
      <c r="C10" s="43" t="s">
        <v>64</v>
      </c>
      <c r="D10" s="34">
        <v>27</v>
      </c>
      <c r="E10" s="34">
        <v>29</v>
      </c>
      <c r="F10" s="34">
        <v>28</v>
      </c>
      <c r="G10" s="34">
        <v>29</v>
      </c>
      <c r="H10" s="34">
        <v>29</v>
      </c>
      <c r="I10" s="42">
        <v>30</v>
      </c>
      <c r="J10" s="42">
        <v>29</v>
      </c>
      <c r="K10" s="35" t="s">
        <v>106</v>
      </c>
      <c r="L10" s="35">
        <v>142</v>
      </c>
      <c r="M10" s="36">
        <v>0</v>
      </c>
      <c r="N10" s="44" t="s">
        <v>106</v>
      </c>
      <c r="O10" s="37">
        <v>2</v>
      </c>
    </row>
    <row r="11" spans="1:15" s="28" customFormat="1" ht="15.75" thickBot="1" x14ac:dyDescent="0.3"/>
    <row r="12" spans="1:15" s="28" customFormat="1" ht="15.75" thickBot="1" x14ac:dyDescent="0.3">
      <c r="A12" s="39"/>
      <c r="C12" s="41" t="s">
        <v>13</v>
      </c>
    </row>
    <row r="13" spans="1:15" s="28" customFormat="1" ht="15.75" thickBot="1" x14ac:dyDescent="0.3">
      <c r="A13" s="40"/>
      <c r="C13" s="41" t="s">
        <v>14</v>
      </c>
    </row>
    <row r="14" spans="1:15" s="28" customFormat="1" x14ac:dyDescent="0.25">
      <c r="C14" s="28" t="s">
        <v>11</v>
      </c>
    </row>
    <row r="15" spans="1:15" s="28" customFormat="1" x14ac:dyDescent="0.25"/>
  </sheetData>
  <mergeCells count="16">
    <mergeCell ref="F6:H6"/>
    <mergeCell ref="C3:D3"/>
    <mergeCell ref="F3:H3"/>
    <mergeCell ref="C4:D4"/>
    <mergeCell ref="F4:H4"/>
    <mergeCell ref="C5:D5"/>
    <mergeCell ref="F5:H5"/>
    <mergeCell ref="L7:L8"/>
    <mergeCell ref="M7:M8"/>
    <mergeCell ref="N7:N8"/>
    <mergeCell ref="O7:O8"/>
    <mergeCell ref="A7:A8"/>
    <mergeCell ref="B7:B8"/>
    <mergeCell ref="C7:C8"/>
    <mergeCell ref="D7:J7"/>
    <mergeCell ref="K7:K8"/>
  </mergeCells>
  <conditionalFormatting sqref="D10:H10">
    <cfRule type="cellIs" dxfId="223" priority="99" operator="greaterThanOrEqual">
      <formula>$K$10+3</formula>
    </cfRule>
    <cfRule type="cellIs" dxfId="222" priority="100" operator="lessThanOrEqual">
      <formula>$K$10-3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6"/>
  <sheetViews>
    <sheetView tabSelected="1" topLeftCell="A4" zoomScale="96" zoomScaleNormal="96" workbookViewId="0"/>
  </sheetViews>
  <sheetFormatPr defaultRowHeight="15" x14ac:dyDescent="0.25"/>
  <cols>
    <col min="3" max="3" width="32.140625" customWidth="1"/>
    <col min="14" max="14" width="9.140625" style="21"/>
    <col min="17" max="17" width="10.140625" customWidth="1"/>
    <col min="18" max="18" width="14" customWidth="1"/>
    <col min="19" max="19" width="29.42578125" customWidth="1"/>
  </cols>
  <sheetData>
    <row r="1" spans="1:19" ht="21" x14ac:dyDescent="0.25">
      <c r="A1" s="26" t="s">
        <v>38</v>
      </c>
      <c r="B1" s="27"/>
      <c r="C1" s="27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9" x14ac:dyDescent="0.25">
      <c r="A3" s="3" t="s">
        <v>0</v>
      </c>
      <c r="B3" s="11">
        <v>1</v>
      </c>
      <c r="C3" s="52" t="s">
        <v>29</v>
      </c>
      <c r="D3" s="52"/>
      <c r="E3" s="11">
        <v>4</v>
      </c>
      <c r="F3" s="49" t="s">
        <v>18</v>
      </c>
      <c r="G3" s="49"/>
      <c r="H3" s="49"/>
      <c r="I3" t="s">
        <v>12</v>
      </c>
      <c r="J3" t="s">
        <v>12</v>
      </c>
      <c r="K3">
        <v>1</v>
      </c>
      <c r="L3" t="s">
        <v>28</v>
      </c>
      <c r="M3" s="11"/>
    </row>
    <row r="4" spans="1:19" x14ac:dyDescent="0.25">
      <c r="A4" s="3"/>
      <c r="B4" s="11">
        <v>2</v>
      </c>
      <c r="C4" s="52" t="s">
        <v>21</v>
      </c>
      <c r="D4" s="52"/>
      <c r="E4" s="11">
        <v>5</v>
      </c>
      <c r="F4" s="49" t="s">
        <v>20</v>
      </c>
      <c r="G4" s="49"/>
      <c r="H4" s="49"/>
      <c r="K4">
        <v>2</v>
      </c>
      <c r="L4" t="s">
        <v>23</v>
      </c>
      <c r="M4" s="11"/>
    </row>
    <row r="5" spans="1:19" x14ac:dyDescent="0.25">
      <c r="A5" s="3"/>
      <c r="B5" s="11">
        <v>3</v>
      </c>
      <c r="C5" s="52" t="s">
        <v>16</v>
      </c>
      <c r="D5" s="52"/>
      <c r="E5" s="11">
        <v>6</v>
      </c>
      <c r="F5" s="49" t="s">
        <v>31</v>
      </c>
      <c r="G5" s="49"/>
      <c r="H5" s="49"/>
      <c r="I5" s="11"/>
      <c r="J5" s="11"/>
      <c r="K5" s="11">
        <v>3</v>
      </c>
      <c r="L5" s="2" t="s">
        <v>22</v>
      </c>
      <c r="M5" s="2"/>
    </row>
    <row r="6" spans="1:19" x14ac:dyDescent="0.25">
      <c r="A6" s="3"/>
      <c r="B6" s="11"/>
      <c r="C6" s="11"/>
      <c r="D6" s="11"/>
      <c r="E6" s="11">
        <v>7</v>
      </c>
      <c r="F6" s="49" t="s">
        <v>30</v>
      </c>
      <c r="G6" s="49"/>
      <c r="H6" s="49"/>
      <c r="I6" s="11"/>
      <c r="J6" s="11"/>
      <c r="K6" s="2"/>
      <c r="L6" s="11"/>
      <c r="M6" s="2"/>
    </row>
    <row r="7" spans="1:19" x14ac:dyDescent="0.25">
      <c r="A7" s="45"/>
      <c r="B7" s="45" t="s">
        <v>1</v>
      </c>
      <c r="C7" s="45" t="s">
        <v>2</v>
      </c>
      <c r="D7" s="50" t="s">
        <v>0</v>
      </c>
      <c r="E7" s="51"/>
      <c r="F7" s="51"/>
      <c r="G7" s="51"/>
      <c r="H7" s="51"/>
      <c r="I7" s="51"/>
      <c r="J7" s="51"/>
      <c r="K7" s="51"/>
      <c r="L7" s="51"/>
      <c r="M7" s="51"/>
      <c r="N7" s="53" t="s">
        <v>3</v>
      </c>
      <c r="O7" s="45" t="s">
        <v>4</v>
      </c>
      <c r="P7" s="45" t="s">
        <v>5</v>
      </c>
      <c r="Q7" s="45" t="s">
        <v>6</v>
      </c>
      <c r="R7" s="47" t="s">
        <v>7</v>
      </c>
    </row>
    <row r="8" spans="1:19" x14ac:dyDescent="0.25">
      <c r="A8" s="46"/>
      <c r="B8" s="46"/>
      <c r="C8" s="46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>
        <v>7</v>
      </c>
      <c r="K8" s="4" t="s">
        <v>9</v>
      </c>
      <c r="L8" s="4" t="s">
        <v>10</v>
      </c>
      <c r="M8" s="4" t="s">
        <v>35</v>
      </c>
      <c r="N8" s="54"/>
      <c r="O8" s="46"/>
      <c r="P8" s="46"/>
      <c r="Q8" s="46"/>
      <c r="R8" s="48"/>
    </row>
    <row r="9" spans="1:19" x14ac:dyDescent="0.25">
      <c r="A9" s="10" t="s">
        <v>8</v>
      </c>
      <c r="B9" s="5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2"/>
      <c r="O9" s="5"/>
      <c r="P9" s="5"/>
      <c r="Q9" s="5"/>
      <c r="R9" s="5"/>
    </row>
    <row r="10" spans="1:19" x14ac:dyDescent="0.25">
      <c r="A10" s="6"/>
      <c r="B10" s="6">
        <v>1</v>
      </c>
      <c r="C10" s="6"/>
      <c r="D10" s="18"/>
      <c r="E10" s="6">
        <v>25</v>
      </c>
      <c r="F10" s="6">
        <v>25</v>
      </c>
      <c r="G10" s="6">
        <v>25</v>
      </c>
      <c r="H10" s="6">
        <v>25</v>
      </c>
      <c r="I10" s="7">
        <v>25</v>
      </c>
      <c r="J10" s="7">
        <v>26</v>
      </c>
      <c r="K10" s="6">
        <v>25</v>
      </c>
      <c r="L10" s="6">
        <v>25</v>
      </c>
      <c r="M10" s="6">
        <v>26</v>
      </c>
      <c r="N10" s="23">
        <f>ROUND(O10/6,1)</f>
        <v>25.2</v>
      </c>
      <c r="O10" s="7">
        <f>E10+F10+G10+H10+J10+I10</f>
        <v>151</v>
      </c>
      <c r="P10" s="8"/>
      <c r="Q10" s="7">
        <f t="shared" ref="Q10:Q52" si="0">O10-P10</f>
        <v>151</v>
      </c>
      <c r="R10" s="9"/>
    </row>
    <row r="11" spans="1:19" x14ac:dyDescent="0.25">
      <c r="A11" s="6"/>
      <c r="B11" s="6">
        <v>2</v>
      </c>
      <c r="C11" s="6"/>
      <c r="D11" s="18"/>
      <c r="E11" s="6">
        <v>25</v>
      </c>
      <c r="F11" s="6">
        <v>25</v>
      </c>
      <c r="G11" s="6">
        <v>25</v>
      </c>
      <c r="H11" s="6">
        <v>25</v>
      </c>
      <c r="I11" s="7">
        <v>25</v>
      </c>
      <c r="J11" s="7">
        <v>26</v>
      </c>
      <c r="K11" s="6">
        <v>25</v>
      </c>
      <c r="L11" s="6">
        <v>25</v>
      </c>
      <c r="M11" s="6">
        <v>25</v>
      </c>
      <c r="N11" s="23">
        <f t="shared" ref="N11:N41" si="1">ROUND(O11/6,1)</f>
        <v>25.2</v>
      </c>
      <c r="O11" s="7">
        <f t="shared" ref="O11:O41" si="2">E11+F11+G11+H11+J11+I11</f>
        <v>151</v>
      </c>
      <c r="P11" s="8"/>
      <c r="Q11" s="7">
        <f t="shared" si="0"/>
        <v>151</v>
      </c>
      <c r="R11" s="9"/>
    </row>
    <row r="12" spans="1:19" x14ac:dyDescent="0.25">
      <c r="A12" s="6"/>
      <c r="B12" s="6">
        <v>3</v>
      </c>
      <c r="C12" s="6"/>
      <c r="D12" s="18"/>
      <c r="E12" s="6">
        <v>25</v>
      </c>
      <c r="F12" s="6">
        <v>25</v>
      </c>
      <c r="G12" s="6">
        <v>25</v>
      </c>
      <c r="H12" s="6">
        <v>25</v>
      </c>
      <c r="I12" s="7">
        <v>25</v>
      </c>
      <c r="J12" s="7">
        <v>26</v>
      </c>
      <c r="K12" s="6">
        <v>25</v>
      </c>
      <c r="L12" s="6">
        <v>25</v>
      </c>
      <c r="M12" s="6">
        <v>25</v>
      </c>
      <c r="N12" s="23">
        <f t="shared" si="1"/>
        <v>25.2</v>
      </c>
      <c r="O12" s="7">
        <f t="shared" si="2"/>
        <v>151</v>
      </c>
      <c r="P12" s="8"/>
      <c r="Q12" s="7">
        <f t="shared" si="0"/>
        <v>151</v>
      </c>
      <c r="R12" s="9"/>
    </row>
    <row r="13" spans="1:19" x14ac:dyDescent="0.25">
      <c r="A13" s="6"/>
      <c r="B13" s="6">
        <v>4</v>
      </c>
      <c r="C13" s="6"/>
      <c r="D13" s="18"/>
      <c r="E13" s="6">
        <v>25</v>
      </c>
      <c r="F13" s="6">
        <v>25</v>
      </c>
      <c r="G13" s="6">
        <v>26</v>
      </c>
      <c r="H13" s="6">
        <v>25</v>
      </c>
      <c r="I13" s="15">
        <v>25</v>
      </c>
      <c r="J13" s="7">
        <v>25</v>
      </c>
      <c r="K13" s="6">
        <v>25</v>
      </c>
      <c r="L13" s="6">
        <v>25</v>
      </c>
      <c r="M13" s="6">
        <v>25</v>
      </c>
      <c r="N13" s="23">
        <f t="shared" si="1"/>
        <v>25.2</v>
      </c>
      <c r="O13" s="7">
        <f t="shared" si="2"/>
        <v>151</v>
      </c>
      <c r="P13" s="8"/>
      <c r="Q13" s="7">
        <f t="shared" si="0"/>
        <v>151</v>
      </c>
      <c r="R13" s="9"/>
      <c r="S13" s="25" t="s">
        <v>48</v>
      </c>
    </row>
    <row r="14" spans="1:19" x14ac:dyDescent="0.25">
      <c r="A14" s="6"/>
      <c r="B14" s="6">
        <v>5</v>
      </c>
      <c r="C14" s="6"/>
      <c r="D14" s="18"/>
      <c r="E14" s="6">
        <v>25</v>
      </c>
      <c r="F14" s="6">
        <v>25</v>
      </c>
      <c r="G14" s="6">
        <v>25</v>
      </c>
      <c r="H14" s="6">
        <v>25</v>
      </c>
      <c r="I14" s="7">
        <v>26</v>
      </c>
      <c r="J14" s="7">
        <v>25</v>
      </c>
      <c r="K14" s="6">
        <v>25</v>
      </c>
      <c r="L14" s="6">
        <v>25</v>
      </c>
      <c r="M14" s="6">
        <v>25</v>
      </c>
      <c r="N14" s="23">
        <f t="shared" si="1"/>
        <v>25.2</v>
      </c>
      <c r="O14" s="7">
        <f t="shared" si="2"/>
        <v>151</v>
      </c>
      <c r="P14" s="8"/>
      <c r="Q14" s="7">
        <f t="shared" si="0"/>
        <v>151</v>
      </c>
      <c r="R14" s="9"/>
      <c r="S14" s="25"/>
    </row>
    <row r="15" spans="1:19" x14ac:dyDescent="0.25">
      <c r="A15" s="6"/>
      <c r="B15" s="6">
        <v>6</v>
      </c>
      <c r="C15" s="24" t="s">
        <v>66</v>
      </c>
      <c r="D15" s="18"/>
      <c r="E15" s="6">
        <v>30</v>
      </c>
      <c r="F15" s="6">
        <v>28</v>
      </c>
      <c r="G15" s="6">
        <v>30</v>
      </c>
      <c r="H15" s="6">
        <v>26</v>
      </c>
      <c r="I15" s="16">
        <v>28</v>
      </c>
      <c r="J15" s="7">
        <v>29</v>
      </c>
      <c r="K15" s="16">
        <v>25</v>
      </c>
      <c r="L15" s="6">
        <v>30</v>
      </c>
      <c r="M15" s="6">
        <v>26</v>
      </c>
      <c r="N15" s="23">
        <f t="shared" si="1"/>
        <v>28.5</v>
      </c>
      <c r="O15" s="7">
        <f t="shared" si="2"/>
        <v>171</v>
      </c>
      <c r="P15" s="8"/>
      <c r="Q15" s="7">
        <f t="shared" si="0"/>
        <v>171</v>
      </c>
      <c r="R15" s="9">
        <v>1</v>
      </c>
      <c r="S15" s="25" t="s">
        <v>51</v>
      </c>
    </row>
    <row r="16" spans="1:19" x14ac:dyDescent="0.25">
      <c r="A16" s="6"/>
      <c r="B16" s="6">
        <v>7</v>
      </c>
      <c r="C16" s="6"/>
      <c r="D16" s="17"/>
      <c r="E16" s="6">
        <v>25</v>
      </c>
      <c r="F16" s="6">
        <v>25</v>
      </c>
      <c r="G16" s="6">
        <v>25</v>
      </c>
      <c r="H16" s="6">
        <v>25</v>
      </c>
      <c r="I16" s="7">
        <v>25</v>
      </c>
      <c r="J16" s="7">
        <v>25</v>
      </c>
      <c r="K16" s="6">
        <v>25</v>
      </c>
      <c r="L16" s="6">
        <v>25</v>
      </c>
      <c r="M16" s="6">
        <v>25</v>
      </c>
      <c r="N16" s="23">
        <f t="shared" si="1"/>
        <v>25</v>
      </c>
      <c r="O16" s="7">
        <f t="shared" si="2"/>
        <v>150</v>
      </c>
      <c r="P16" s="8"/>
      <c r="Q16" s="7">
        <f t="shared" si="0"/>
        <v>150</v>
      </c>
      <c r="R16" s="9"/>
      <c r="S16" s="25"/>
    </row>
    <row r="17" spans="1:19" x14ac:dyDescent="0.25">
      <c r="A17" s="6"/>
      <c r="B17" s="6">
        <v>8</v>
      </c>
      <c r="C17" s="6"/>
      <c r="D17" s="17"/>
      <c r="E17" s="6">
        <v>25</v>
      </c>
      <c r="F17" s="6">
        <v>25</v>
      </c>
      <c r="G17" s="6">
        <v>25</v>
      </c>
      <c r="H17" s="6">
        <v>26</v>
      </c>
      <c r="I17" s="7">
        <v>25</v>
      </c>
      <c r="J17" s="7">
        <v>25</v>
      </c>
      <c r="K17" s="6">
        <v>26</v>
      </c>
      <c r="L17" s="6">
        <v>25</v>
      </c>
      <c r="M17" s="6">
        <v>25</v>
      </c>
      <c r="N17" s="23">
        <f t="shared" si="1"/>
        <v>25.2</v>
      </c>
      <c r="O17" s="7">
        <f t="shared" si="2"/>
        <v>151</v>
      </c>
      <c r="P17" s="8"/>
      <c r="Q17" s="7">
        <f t="shared" si="0"/>
        <v>151</v>
      </c>
      <c r="R17" s="9"/>
      <c r="S17" s="25"/>
    </row>
    <row r="18" spans="1:19" x14ac:dyDescent="0.25">
      <c r="A18" s="6"/>
      <c r="B18" s="6">
        <v>9</v>
      </c>
      <c r="C18" s="6"/>
      <c r="D18" s="17"/>
      <c r="E18" s="6">
        <v>25</v>
      </c>
      <c r="F18" s="6">
        <v>25</v>
      </c>
      <c r="G18" s="6">
        <v>25</v>
      </c>
      <c r="H18" s="6">
        <v>25</v>
      </c>
      <c r="I18" s="7">
        <v>25</v>
      </c>
      <c r="J18" s="7">
        <v>25</v>
      </c>
      <c r="K18" s="6">
        <v>25</v>
      </c>
      <c r="L18" s="6">
        <v>25</v>
      </c>
      <c r="M18" s="6">
        <v>25</v>
      </c>
      <c r="N18" s="23">
        <f t="shared" si="1"/>
        <v>25</v>
      </c>
      <c r="O18" s="7">
        <f t="shared" si="2"/>
        <v>150</v>
      </c>
      <c r="P18" s="8"/>
      <c r="Q18" s="7">
        <f t="shared" si="0"/>
        <v>150</v>
      </c>
      <c r="R18" s="9"/>
      <c r="S18" s="25"/>
    </row>
    <row r="19" spans="1:19" x14ac:dyDescent="0.25">
      <c r="A19" s="6"/>
      <c r="B19" s="6">
        <v>10</v>
      </c>
      <c r="C19" s="6"/>
      <c r="D19" s="17"/>
      <c r="E19" s="6">
        <v>25</v>
      </c>
      <c r="F19" s="6">
        <v>25</v>
      </c>
      <c r="G19" s="6">
        <v>25</v>
      </c>
      <c r="H19" s="6">
        <v>25</v>
      </c>
      <c r="I19" s="7">
        <v>25</v>
      </c>
      <c r="J19" s="7">
        <v>25</v>
      </c>
      <c r="K19" s="6">
        <v>25</v>
      </c>
      <c r="L19" s="6">
        <v>25</v>
      </c>
      <c r="M19" s="6">
        <v>25</v>
      </c>
      <c r="N19" s="23">
        <f t="shared" si="1"/>
        <v>25</v>
      </c>
      <c r="O19" s="7">
        <f t="shared" si="2"/>
        <v>150</v>
      </c>
      <c r="P19" s="8"/>
      <c r="Q19" s="7">
        <f t="shared" si="0"/>
        <v>150</v>
      </c>
      <c r="R19" s="9"/>
      <c r="S19" s="25"/>
    </row>
    <row r="20" spans="1:19" x14ac:dyDescent="0.25">
      <c r="A20" s="6"/>
      <c r="B20" s="6">
        <v>11</v>
      </c>
      <c r="C20" s="6"/>
      <c r="D20" s="17"/>
      <c r="E20" s="6">
        <v>25</v>
      </c>
      <c r="F20" s="6">
        <v>25</v>
      </c>
      <c r="G20" s="6">
        <v>25</v>
      </c>
      <c r="H20" s="6">
        <v>25</v>
      </c>
      <c r="I20" s="7">
        <v>25</v>
      </c>
      <c r="J20" s="7">
        <v>25</v>
      </c>
      <c r="K20" s="6">
        <v>25</v>
      </c>
      <c r="L20" s="6">
        <v>25</v>
      </c>
      <c r="M20" s="6">
        <v>25</v>
      </c>
      <c r="N20" s="23">
        <f t="shared" si="1"/>
        <v>25</v>
      </c>
      <c r="O20" s="7">
        <f t="shared" si="2"/>
        <v>150</v>
      </c>
      <c r="P20" s="8"/>
      <c r="Q20" s="7">
        <f t="shared" si="0"/>
        <v>150</v>
      </c>
      <c r="R20" s="9"/>
      <c r="S20" s="25"/>
    </row>
    <row r="21" spans="1:19" x14ac:dyDescent="0.25">
      <c r="A21" s="6"/>
      <c r="B21" s="6">
        <v>12</v>
      </c>
      <c r="C21" s="6"/>
      <c r="D21" s="17"/>
      <c r="E21" s="6">
        <v>26</v>
      </c>
      <c r="F21" s="6">
        <v>25</v>
      </c>
      <c r="G21" s="6">
        <v>25</v>
      </c>
      <c r="H21" s="6">
        <v>25</v>
      </c>
      <c r="I21" s="7">
        <v>25</v>
      </c>
      <c r="J21" s="7">
        <v>25</v>
      </c>
      <c r="K21" s="6">
        <v>25</v>
      </c>
      <c r="L21" s="6">
        <v>25</v>
      </c>
      <c r="M21" s="6">
        <v>26</v>
      </c>
      <c r="N21" s="23">
        <f t="shared" si="1"/>
        <v>25.2</v>
      </c>
      <c r="O21" s="7">
        <f t="shared" si="2"/>
        <v>151</v>
      </c>
      <c r="P21" s="8"/>
      <c r="Q21" s="7">
        <f t="shared" si="0"/>
        <v>151</v>
      </c>
      <c r="R21" s="9"/>
      <c r="S21" s="25"/>
    </row>
    <row r="22" spans="1:19" x14ac:dyDescent="0.25">
      <c r="A22" s="6"/>
      <c r="B22" s="6">
        <v>13</v>
      </c>
      <c r="C22" s="24" t="s">
        <v>67</v>
      </c>
      <c r="D22" s="17"/>
      <c r="E22" s="6">
        <v>25</v>
      </c>
      <c r="F22" s="6">
        <v>27</v>
      </c>
      <c r="G22" s="6">
        <v>25</v>
      </c>
      <c r="H22" s="6">
        <v>26</v>
      </c>
      <c r="I22" s="7">
        <v>25</v>
      </c>
      <c r="J22" s="7">
        <v>27</v>
      </c>
      <c r="K22" s="6">
        <v>25</v>
      </c>
      <c r="L22" s="6">
        <v>26</v>
      </c>
      <c r="M22" s="6">
        <v>25</v>
      </c>
      <c r="N22" s="23">
        <f t="shared" si="1"/>
        <v>25.8</v>
      </c>
      <c r="O22" s="7">
        <f t="shared" si="2"/>
        <v>155</v>
      </c>
      <c r="P22" s="8"/>
      <c r="Q22" s="7">
        <f t="shared" si="0"/>
        <v>155</v>
      </c>
      <c r="R22" s="9">
        <v>5</v>
      </c>
      <c r="S22" s="25"/>
    </row>
    <row r="23" spans="1:19" x14ac:dyDescent="0.25">
      <c r="A23" s="6"/>
      <c r="B23" s="6">
        <v>14</v>
      </c>
      <c r="C23" s="6"/>
      <c r="D23" s="17"/>
      <c r="E23" s="6">
        <v>25</v>
      </c>
      <c r="F23" s="6">
        <v>25</v>
      </c>
      <c r="G23" s="6">
        <v>25</v>
      </c>
      <c r="H23" s="6">
        <v>25</v>
      </c>
      <c r="I23" s="7">
        <v>25</v>
      </c>
      <c r="J23" s="7">
        <v>25</v>
      </c>
      <c r="K23" s="6">
        <v>25</v>
      </c>
      <c r="L23" s="6">
        <v>25</v>
      </c>
      <c r="M23" s="6">
        <v>25</v>
      </c>
      <c r="N23" s="23">
        <f t="shared" si="1"/>
        <v>25</v>
      </c>
      <c r="O23" s="7">
        <f t="shared" si="2"/>
        <v>150</v>
      </c>
      <c r="P23" s="8"/>
      <c r="Q23" s="7">
        <f t="shared" si="0"/>
        <v>150</v>
      </c>
      <c r="R23" s="9"/>
      <c r="S23" s="25"/>
    </row>
    <row r="24" spans="1:19" x14ac:dyDescent="0.25">
      <c r="A24" s="6"/>
      <c r="B24" s="6">
        <v>15</v>
      </c>
      <c r="C24" s="6"/>
      <c r="D24" s="17"/>
      <c r="E24" s="6">
        <v>25</v>
      </c>
      <c r="F24" s="6">
        <v>25</v>
      </c>
      <c r="G24" s="6">
        <v>25</v>
      </c>
      <c r="H24" s="6">
        <v>26</v>
      </c>
      <c r="I24" s="7">
        <v>25</v>
      </c>
      <c r="J24" s="7">
        <v>25</v>
      </c>
      <c r="K24" s="6">
        <v>26</v>
      </c>
      <c r="L24" s="6">
        <v>26</v>
      </c>
      <c r="M24" s="6">
        <v>25</v>
      </c>
      <c r="N24" s="23">
        <f t="shared" si="1"/>
        <v>25.2</v>
      </c>
      <c r="O24" s="7">
        <f t="shared" si="2"/>
        <v>151</v>
      </c>
      <c r="P24" s="8"/>
      <c r="Q24" s="7">
        <f t="shared" si="0"/>
        <v>151</v>
      </c>
      <c r="R24" s="9"/>
      <c r="S24" s="25"/>
    </row>
    <row r="25" spans="1:19" x14ac:dyDescent="0.25">
      <c r="A25" s="6"/>
      <c r="B25" s="6">
        <v>16</v>
      </c>
      <c r="C25" s="6"/>
      <c r="D25" s="17"/>
      <c r="E25" s="6">
        <v>26</v>
      </c>
      <c r="F25" s="6">
        <v>25</v>
      </c>
      <c r="G25" s="6">
        <v>26</v>
      </c>
      <c r="H25" s="6">
        <v>25</v>
      </c>
      <c r="I25" s="7">
        <v>26</v>
      </c>
      <c r="J25" s="7">
        <v>25</v>
      </c>
      <c r="K25" s="6">
        <v>25</v>
      </c>
      <c r="L25" s="6">
        <v>26</v>
      </c>
      <c r="M25" s="6">
        <v>26</v>
      </c>
      <c r="N25" s="23">
        <f t="shared" si="1"/>
        <v>25.5</v>
      </c>
      <c r="O25" s="7">
        <f t="shared" si="2"/>
        <v>153</v>
      </c>
      <c r="P25" s="8"/>
      <c r="Q25" s="7">
        <f t="shared" si="0"/>
        <v>153</v>
      </c>
      <c r="R25" s="9"/>
      <c r="S25" s="25"/>
    </row>
    <row r="26" spans="1:19" x14ac:dyDescent="0.25">
      <c r="A26" s="6"/>
      <c r="B26" s="6">
        <v>17</v>
      </c>
      <c r="C26" s="24" t="s">
        <v>68</v>
      </c>
      <c r="D26" s="17"/>
      <c r="E26" s="6">
        <v>29</v>
      </c>
      <c r="F26" s="6">
        <v>26</v>
      </c>
      <c r="G26" s="6">
        <v>27</v>
      </c>
      <c r="H26" s="6">
        <v>30</v>
      </c>
      <c r="I26" s="7">
        <v>27</v>
      </c>
      <c r="J26" s="7">
        <v>25</v>
      </c>
      <c r="K26" s="6">
        <v>29</v>
      </c>
      <c r="L26" s="6">
        <v>29</v>
      </c>
      <c r="M26" s="6">
        <v>27</v>
      </c>
      <c r="N26" s="23">
        <f t="shared" si="1"/>
        <v>27.3</v>
      </c>
      <c r="O26" s="7">
        <f t="shared" si="2"/>
        <v>164</v>
      </c>
      <c r="P26" s="8"/>
      <c r="Q26" s="7">
        <f t="shared" si="0"/>
        <v>164</v>
      </c>
      <c r="R26" s="9">
        <v>3</v>
      </c>
      <c r="S26" s="25"/>
    </row>
    <row r="27" spans="1:19" x14ac:dyDescent="0.25">
      <c r="A27" s="6"/>
      <c r="B27" s="6">
        <v>18</v>
      </c>
      <c r="C27" s="6"/>
      <c r="D27" s="17"/>
      <c r="E27" s="6">
        <v>25</v>
      </c>
      <c r="F27" s="6">
        <v>25</v>
      </c>
      <c r="G27" s="6">
        <v>28</v>
      </c>
      <c r="H27" s="6">
        <v>25</v>
      </c>
      <c r="I27" s="7">
        <v>25</v>
      </c>
      <c r="J27" s="7">
        <v>25</v>
      </c>
      <c r="K27" s="6">
        <v>25</v>
      </c>
      <c r="L27" s="6">
        <v>25</v>
      </c>
      <c r="M27" s="6">
        <v>25</v>
      </c>
      <c r="N27" s="23">
        <f t="shared" si="1"/>
        <v>25.5</v>
      </c>
      <c r="O27" s="7">
        <f t="shared" si="2"/>
        <v>153</v>
      </c>
      <c r="P27" s="8"/>
      <c r="Q27" s="7">
        <f t="shared" si="0"/>
        <v>153</v>
      </c>
      <c r="R27" s="9"/>
      <c r="S27" s="25"/>
    </row>
    <row r="28" spans="1:19" x14ac:dyDescent="0.25">
      <c r="A28" s="6"/>
      <c r="B28" s="6">
        <v>19</v>
      </c>
      <c r="C28" s="6"/>
      <c r="D28" s="17"/>
      <c r="E28" s="6">
        <v>25</v>
      </c>
      <c r="F28" s="6">
        <v>26</v>
      </c>
      <c r="G28" s="6">
        <v>26</v>
      </c>
      <c r="H28" s="6">
        <v>25</v>
      </c>
      <c r="I28" s="7">
        <v>25</v>
      </c>
      <c r="J28" s="7">
        <v>25</v>
      </c>
      <c r="K28" s="6">
        <v>30</v>
      </c>
      <c r="L28" s="6">
        <v>25</v>
      </c>
      <c r="M28" s="6">
        <v>25</v>
      </c>
      <c r="N28" s="23">
        <f t="shared" si="1"/>
        <v>25.3</v>
      </c>
      <c r="O28" s="7">
        <f t="shared" si="2"/>
        <v>152</v>
      </c>
      <c r="P28" s="8"/>
      <c r="Q28" s="7">
        <f t="shared" si="0"/>
        <v>152</v>
      </c>
      <c r="R28" s="9"/>
      <c r="S28" s="25"/>
    </row>
    <row r="29" spans="1:19" x14ac:dyDescent="0.25">
      <c r="A29" s="6"/>
      <c r="B29" s="6">
        <v>20</v>
      </c>
      <c r="C29" s="24" t="s">
        <v>69</v>
      </c>
      <c r="D29" s="17"/>
      <c r="E29" s="6">
        <v>28</v>
      </c>
      <c r="F29" s="6">
        <v>29</v>
      </c>
      <c r="G29" s="6">
        <v>29</v>
      </c>
      <c r="H29" s="6">
        <v>27</v>
      </c>
      <c r="I29" s="16">
        <v>28</v>
      </c>
      <c r="J29" s="6">
        <v>30</v>
      </c>
      <c r="K29" s="6">
        <v>26</v>
      </c>
      <c r="L29" s="6">
        <v>28</v>
      </c>
      <c r="M29" s="6">
        <v>30</v>
      </c>
      <c r="N29" s="23">
        <f t="shared" si="1"/>
        <v>28.5</v>
      </c>
      <c r="O29" s="7">
        <f t="shared" si="2"/>
        <v>171</v>
      </c>
      <c r="P29" s="8"/>
      <c r="Q29" s="7">
        <f t="shared" si="0"/>
        <v>171</v>
      </c>
      <c r="R29" s="9">
        <v>2</v>
      </c>
      <c r="S29" s="25" t="s">
        <v>62</v>
      </c>
    </row>
    <row r="30" spans="1:19" x14ac:dyDescent="0.25">
      <c r="A30" s="6"/>
      <c r="B30" s="6">
        <v>21</v>
      </c>
      <c r="C30" s="6"/>
      <c r="D30" s="17"/>
      <c r="E30" s="6">
        <v>25</v>
      </c>
      <c r="F30" s="6">
        <v>25</v>
      </c>
      <c r="G30" s="6">
        <v>25</v>
      </c>
      <c r="H30" s="6">
        <v>25</v>
      </c>
      <c r="I30" s="7">
        <v>25</v>
      </c>
      <c r="J30" s="7">
        <v>25</v>
      </c>
      <c r="K30" s="6">
        <v>25</v>
      </c>
      <c r="L30" s="6">
        <v>25</v>
      </c>
      <c r="M30" s="6">
        <v>25</v>
      </c>
      <c r="N30" s="23">
        <f t="shared" si="1"/>
        <v>25</v>
      </c>
      <c r="O30" s="7">
        <f t="shared" si="2"/>
        <v>150</v>
      </c>
      <c r="P30" s="8"/>
      <c r="Q30" s="7">
        <f t="shared" si="0"/>
        <v>150</v>
      </c>
      <c r="R30" s="9"/>
      <c r="S30" s="25"/>
    </row>
    <row r="31" spans="1:19" x14ac:dyDescent="0.25">
      <c r="A31" s="6"/>
      <c r="B31" s="6">
        <v>22</v>
      </c>
      <c r="C31" s="6"/>
      <c r="D31" s="17"/>
      <c r="E31" s="6">
        <v>25</v>
      </c>
      <c r="F31" s="6">
        <v>25</v>
      </c>
      <c r="G31" s="6">
        <v>25</v>
      </c>
      <c r="H31" s="6">
        <v>28</v>
      </c>
      <c r="I31" s="7">
        <v>25</v>
      </c>
      <c r="J31" s="7">
        <v>25</v>
      </c>
      <c r="K31" s="6">
        <v>25</v>
      </c>
      <c r="L31" s="6">
        <v>25</v>
      </c>
      <c r="M31" s="6">
        <v>25</v>
      </c>
      <c r="N31" s="23">
        <f t="shared" si="1"/>
        <v>25.5</v>
      </c>
      <c r="O31" s="7">
        <f t="shared" si="2"/>
        <v>153</v>
      </c>
      <c r="P31" s="8"/>
      <c r="Q31" s="7">
        <f t="shared" si="0"/>
        <v>153</v>
      </c>
      <c r="R31" s="9"/>
      <c r="S31" s="25"/>
    </row>
    <row r="32" spans="1:19" x14ac:dyDescent="0.25">
      <c r="A32" s="6"/>
      <c r="B32" s="6">
        <v>23</v>
      </c>
      <c r="C32" s="6"/>
      <c r="D32" s="17"/>
      <c r="E32" s="6">
        <v>25</v>
      </c>
      <c r="F32" s="6">
        <v>26</v>
      </c>
      <c r="G32" s="6">
        <v>25</v>
      </c>
      <c r="H32" s="6">
        <v>25</v>
      </c>
      <c r="I32" s="7">
        <v>28</v>
      </c>
      <c r="J32" s="7">
        <v>25</v>
      </c>
      <c r="K32" s="6">
        <v>25</v>
      </c>
      <c r="L32" s="6">
        <v>25</v>
      </c>
      <c r="M32" s="6">
        <v>25</v>
      </c>
      <c r="N32" s="23">
        <f t="shared" si="1"/>
        <v>25.7</v>
      </c>
      <c r="O32" s="7">
        <f t="shared" si="2"/>
        <v>154</v>
      </c>
      <c r="P32" s="8"/>
      <c r="Q32" s="7">
        <f t="shared" si="0"/>
        <v>154</v>
      </c>
      <c r="R32" s="9"/>
      <c r="S32" s="25"/>
    </row>
    <row r="33" spans="1:19" x14ac:dyDescent="0.25">
      <c r="A33" s="6"/>
      <c r="B33" s="6">
        <v>24</v>
      </c>
      <c r="C33" s="6"/>
      <c r="D33" s="17"/>
      <c r="E33" s="6">
        <v>25</v>
      </c>
      <c r="F33" s="6">
        <v>25</v>
      </c>
      <c r="G33" s="6">
        <v>25</v>
      </c>
      <c r="H33" s="6">
        <v>25</v>
      </c>
      <c r="I33" s="7">
        <v>25</v>
      </c>
      <c r="J33" s="7">
        <v>25</v>
      </c>
      <c r="K33" s="6">
        <v>25</v>
      </c>
      <c r="L33" s="6">
        <v>25</v>
      </c>
      <c r="M33" s="6">
        <v>25</v>
      </c>
      <c r="N33" s="23">
        <f t="shared" si="1"/>
        <v>25</v>
      </c>
      <c r="O33" s="7">
        <f t="shared" si="2"/>
        <v>150</v>
      </c>
      <c r="P33" s="8"/>
      <c r="Q33" s="7">
        <f t="shared" si="0"/>
        <v>150</v>
      </c>
      <c r="R33" s="9"/>
      <c r="S33" s="25"/>
    </row>
    <row r="34" spans="1:19" x14ac:dyDescent="0.25">
      <c r="A34" s="6"/>
      <c r="B34" s="6">
        <v>25</v>
      </c>
      <c r="C34" s="24" t="s">
        <v>70</v>
      </c>
      <c r="D34" s="17"/>
      <c r="E34" s="6">
        <v>26</v>
      </c>
      <c r="F34" s="6">
        <v>25</v>
      </c>
      <c r="G34" s="6">
        <v>26</v>
      </c>
      <c r="H34" s="6">
        <v>29</v>
      </c>
      <c r="I34" s="7">
        <v>25</v>
      </c>
      <c r="J34" s="7">
        <v>28</v>
      </c>
      <c r="K34" s="6">
        <v>26</v>
      </c>
      <c r="L34" s="6">
        <v>25</v>
      </c>
      <c r="M34" s="6">
        <v>28</v>
      </c>
      <c r="N34" s="23">
        <f t="shared" si="1"/>
        <v>26.5</v>
      </c>
      <c r="O34" s="7">
        <f t="shared" si="2"/>
        <v>159</v>
      </c>
      <c r="P34" s="8"/>
      <c r="Q34" s="7">
        <f t="shared" si="0"/>
        <v>159</v>
      </c>
      <c r="R34" s="9">
        <v>4</v>
      </c>
      <c r="S34" s="25"/>
    </row>
    <row r="35" spans="1:19" x14ac:dyDescent="0.25">
      <c r="A35" s="6"/>
      <c r="B35" s="6">
        <v>26</v>
      </c>
      <c r="C35" s="6"/>
      <c r="D35" s="17"/>
      <c r="E35" s="6">
        <v>25</v>
      </c>
      <c r="F35" s="6">
        <v>26</v>
      </c>
      <c r="G35" s="6">
        <v>25</v>
      </c>
      <c r="H35" s="6">
        <v>25</v>
      </c>
      <c r="I35" s="15">
        <v>25</v>
      </c>
      <c r="J35" s="7">
        <v>25</v>
      </c>
      <c r="K35" s="6">
        <v>25</v>
      </c>
      <c r="L35" s="6">
        <v>25</v>
      </c>
      <c r="M35" s="6">
        <v>25</v>
      </c>
      <c r="N35" s="23">
        <f t="shared" si="1"/>
        <v>25.2</v>
      </c>
      <c r="O35" s="7">
        <f t="shared" si="2"/>
        <v>151</v>
      </c>
      <c r="P35" s="8"/>
      <c r="Q35" s="7">
        <f t="shared" si="0"/>
        <v>151</v>
      </c>
      <c r="R35" s="9"/>
      <c r="S35" s="25" t="s">
        <v>49</v>
      </c>
    </row>
    <row r="36" spans="1:19" x14ac:dyDescent="0.25">
      <c r="A36" s="6"/>
      <c r="B36" s="6">
        <v>27</v>
      </c>
      <c r="C36" s="6"/>
      <c r="D36" s="17"/>
      <c r="E36" s="6">
        <v>25</v>
      </c>
      <c r="F36" s="6">
        <v>25</v>
      </c>
      <c r="G36" s="6">
        <v>25</v>
      </c>
      <c r="H36" s="6">
        <v>25</v>
      </c>
      <c r="I36" s="7">
        <v>25</v>
      </c>
      <c r="J36" s="7">
        <v>26</v>
      </c>
      <c r="K36" s="6">
        <v>28</v>
      </c>
      <c r="L36" s="6">
        <v>25</v>
      </c>
      <c r="M36" s="6">
        <v>25</v>
      </c>
      <c r="N36" s="23">
        <f t="shared" si="1"/>
        <v>25.2</v>
      </c>
      <c r="O36" s="7">
        <f t="shared" si="2"/>
        <v>151</v>
      </c>
      <c r="P36" s="8"/>
      <c r="Q36" s="7">
        <f t="shared" si="0"/>
        <v>151</v>
      </c>
      <c r="R36" s="9"/>
      <c r="S36" s="25"/>
    </row>
    <row r="37" spans="1:19" x14ac:dyDescent="0.25">
      <c r="A37" s="6"/>
      <c r="B37" s="6">
        <v>28</v>
      </c>
      <c r="C37" s="6"/>
      <c r="D37" s="17"/>
      <c r="E37" s="6">
        <v>26</v>
      </c>
      <c r="F37" s="6">
        <v>25</v>
      </c>
      <c r="G37" s="6">
        <v>25</v>
      </c>
      <c r="H37" s="6">
        <v>25</v>
      </c>
      <c r="I37" s="7">
        <v>25</v>
      </c>
      <c r="J37" s="7">
        <v>25</v>
      </c>
      <c r="K37" s="6">
        <v>25</v>
      </c>
      <c r="L37" s="6">
        <v>25</v>
      </c>
      <c r="M37" s="6">
        <v>25</v>
      </c>
      <c r="N37" s="23">
        <f t="shared" si="1"/>
        <v>25.2</v>
      </c>
      <c r="O37" s="7">
        <f t="shared" si="2"/>
        <v>151</v>
      </c>
      <c r="P37" s="8"/>
      <c r="Q37" s="7">
        <f t="shared" si="0"/>
        <v>151</v>
      </c>
      <c r="R37" s="9"/>
      <c r="S37" s="25"/>
    </row>
    <row r="38" spans="1:19" x14ac:dyDescent="0.25">
      <c r="A38" s="6"/>
      <c r="B38" s="6">
        <v>29</v>
      </c>
      <c r="C38" s="6"/>
      <c r="D38" s="17"/>
      <c r="E38" s="6">
        <v>27</v>
      </c>
      <c r="F38" s="15">
        <v>26</v>
      </c>
      <c r="G38" s="6">
        <v>25</v>
      </c>
      <c r="H38" s="6">
        <v>25</v>
      </c>
      <c r="I38" s="7">
        <v>25</v>
      </c>
      <c r="J38" s="7">
        <v>25</v>
      </c>
      <c r="K38" s="6">
        <v>27</v>
      </c>
      <c r="L38" s="6">
        <v>25</v>
      </c>
      <c r="M38" s="6">
        <v>29</v>
      </c>
      <c r="N38" s="23">
        <f t="shared" si="1"/>
        <v>25.5</v>
      </c>
      <c r="O38" s="7">
        <f t="shared" si="2"/>
        <v>153</v>
      </c>
      <c r="P38" s="8"/>
      <c r="Q38" s="7">
        <f t="shared" si="0"/>
        <v>153</v>
      </c>
      <c r="R38" s="9"/>
      <c r="S38" s="25" t="s">
        <v>50</v>
      </c>
    </row>
    <row r="39" spans="1:19" x14ac:dyDescent="0.25">
      <c r="A39" s="6"/>
      <c r="B39" s="6">
        <v>30</v>
      </c>
      <c r="C39" s="6"/>
      <c r="D39" s="17"/>
      <c r="E39" s="6">
        <v>25</v>
      </c>
      <c r="F39" s="6">
        <v>25</v>
      </c>
      <c r="G39" s="6">
        <v>25</v>
      </c>
      <c r="H39" s="6">
        <v>25</v>
      </c>
      <c r="I39" s="7">
        <v>25</v>
      </c>
      <c r="J39" s="7">
        <v>25</v>
      </c>
      <c r="K39" s="6">
        <v>25</v>
      </c>
      <c r="L39" s="6">
        <v>25</v>
      </c>
      <c r="M39" s="6">
        <v>25</v>
      </c>
      <c r="N39" s="23">
        <f t="shared" si="1"/>
        <v>25</v>
      </c>
      <c r="O39" s="7">
        <f t="shared" si="2"/>
        <v>150</v>
      </c>
      <c r="P39" s="8"/>
      <c r="Q39" s="7">
        <f t="shared" si="0"/>
        <v>150</v>
      </c>
      <c r="R39" s="9"/>
      <c r="S39" s="25"/>
    </row>
    <row r="40" spans="1:19" x14ac:dyDescent="0.25">
      <c r="A40" s="6"/>
      <c r="B40" s="6">
        <v>31</v>
      </c>
      <c r="C40" s="6"/>
      <c r="D40" s="17"/>
      <c r="E40" s="6">
        <v>25</v>
      </c>
      <c r="F40" s="6">
        <v>25</v>
      </c>
      <c r="G40" s="6">
        <v>25</v>
      </c>
      <c r="H40" s="6">
        <v>25</v>
      </c>
      <c r="I40" s="7">
        <v>25</v>
      </c>
      <c r="J40" s="7">
        <v>25</v>
      </c>
      <c r="K40" s="6">
        <v>25</v>
      </c>
      <c r="L40" s="6">
        <v>25</v>
      </c>
      <c r="M40" s="6">
        <v>25</v>
      </c>
      <c r="N40" s="23">
        <f t="shared" si="1"/>
        <v>25</v>
      </c>
      <c r="O40" s="7">
        <f t="shared" si="2"/>
        <v>150</v>
      </c>
      <c r="P40" s="8"/>
      <c r="Q40" s="7">
        <f t="shared" si="0"/>
        <v>150</v>
      </c>
      <c r="R40" s="9"/>
      <c r="S40" s="25"/>
    </row>
    <row r="41" spans="1:19" x14ac:dyDescent="0.25">
      <c r="A41" s="6"/>
      <c r="B41" s="6">
        <v>32</v>
      </c>
      <c r="C41" s="6"/>
      <c r="D41" s="17"/>
      <c r="E41" s="6">
        <v>25</v>
      </c>
      <c r="F41" s="6">
        <v>25</v>
      </c>
      <c r="G41" s="6">
        <v>25</v>
      </c>
      <c r="H41" s="6">
        <v>25</v>
      </c>
      <c r="I41" s="7">
        <v>25</v>
      </c>
      <c r="J41" s="7">
        <v>25</v>
      </c>
      <c r="K41" s="6">
        <v>25</v>
      </c>
      <c r="L41" s="6">
        <v>27</v>
      </c>
      <c r="M41" s="6">
        <v>25</v>
      </c>
      <c r="N41" s="23">
        <f t="shared" si="1"/>
        <v>25</v>
      </c>
      <c r="O41" s="7">
        <f t="shared" si="2"/>
        <v>150</v>
      </c>
      <c r="P41" s="8"/>
      <c r="Q41" s="7">
        <f t="shared" si="0"/>
        <v>150</v>
      </c>
      <c r="R41" s="9"/>
      <c r="S41" s="25"/>
    </row>
    <row r="42" spans="1:19" x14ac:dyDescent="0.25">
      <c r="A42" s="10" t="s">
        <v>43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22"/>
      <c r="O42" s="5"/>
      <c r="P42" s="5"/>
      <c r="Q42" s="5"/>
      <c r="R42" s="5"/>
      <c r="S42" s="25"/>
    </row>
    <row r="43" spans="1:19" x14ac:dyDescent="0.25">
      <c r="A43" s="6"/>
      <c r="B43" s="6">
        <v>1</v>
      </c>
      <c r="C43" s="24" t="s">
        <v>71</v>
      </c>
      <c r="D43" s="6">
        <v>30</v>
      </c>
      <c r="E43" s="6">
        <v>29</v>
      </c>
      <c r="F43" s="6">
        <v>30</v>
      </c>
      <c r="G43" s="6">
        <v>28</v>
      </c>
      <c r="H43" s="6">
        <v>30</v>
      </c>
      <c r="I43" s="7">
        <v>30</v>
      </c>
      <c r="J43" s="7">
        <v>30</v>
      </c>
      <c r="K43" s="16">
        <v>27</v>
      </c>
      <c r="L43" s="6">
        <v>30</v>
      </c>
      <c r="M43" s="6">
        <v>28</v>
      </c>
      <c r="N43" s="23">
        <f>ROUND(O43/7,0)</f>
        <v>30</v>
      </c>
      <c r="O43" s="7">
        <f>D43+E43+F43+G43+H43+J43+I43</f>
        <v>207</v>
      </c>
      <c r="P43" s="8"/>
      <c r="Q43" s="7">
        <f t="shared" si="0"/>
        <v>207</v>
      </c>
      <c r="R43" s="9">
        <v>1</v>
      </c>
      <c r="S43" s="25" t="s">
        <v>59</v>
      </c>
    </row>
    <row r="44" spans="1:19" x14ac:dyDescent="0.25">
      <c r="A44" s="6"/>
      <c r="B44" s="6">
        <v>2</v>
      </c>
      <c r="C44" s="24" t="s">
        <v>72</v>
      </c>
      <c r="D44" s="6">
        <v>29</v>
      </c>
      <c r="E44" s="6">
        <v>30</v>
      </c>
      <c r="F44" s="6">
        <v>27</v>
      </c>
      <c r="G44" s="6">
        <v>29</v>
      </c>
      <c r="H44" s="6">
        <v>29</v>
      </c>
      <c r="I44" s="7">
        <v>27</v>
      </c>
      <c r="J44" s="7">
        <v>28</v>
      </c>
      <c r="K44" s="6">
        <v>28</v>
      </c>
      <c r="L44" s="6">
        <v>28</v>
      </c>
      <c r="M44" s="6">
        <v>27</v>
      </c>
      <c r="N44" s="23">
        <f t="shared" ref="N44:N46" si="3">ROUND(O44/7,0)</f>
        <v>28</v>
      </c>
      <c r="O44" s="7">
        <f t="shared" ref="O44:O46" si="4">D44+E44+F44+G44+H44+J44+I44</f>
        <v>199</v>
      </c>
      <c r="P44" s="8"/>
      <c r="Q44" s="7">
        <f t="shared" si="0"/>
        <v>199</v>
      </c>
      <c r="R44" s="9">
        <v>2</v>
      </c>
      <c r="S44" s="25"/>
    </row>
    <row r="45" spans="1:19" x14ac:dyDescent="0.25">
      <c r="A45" s="6"/>
      <c r="B45" s="6">
        <v>3</v>
      </c>
      <c r="C45" s="24" t="s">
        <v>73</v>
      </c>
      <c r="D45" s="6">
        <v>27</v>
      </c>
      <c r="E45" s="6">
        <v>28</v>
      </c>
      <c r="F45" s="6">
        <v>29</v>
      </c>
      <c r="G45" s="6">
        <v>30</v>
      </c>
      <c r="H45" s="6">
        <v>28</v>
      </c>
      <c r="I45" s="7">
        <v>28</v>
      </c>
      <c r="J45" s="7">
        <v>29</v>
      </c>
      <c r="K45" s="6">
        <v>30</v>
      </c>
      <c r="L45" s="6">
        <v>27</v>
      </c>
      <c r="M45" s="6">
        <v>30</v>
      </c>
      <c r="N45" s="23">
        <f t="shared" si="3"/>
        <v>28</v>
      </c>
      <c r="O45" s="7">
        <f t="shared" si="4"/>
        <v>199</v>
      </c>
      <c r="P45" s="8"/>
      <c r="Q45" s="7">
        <f t="shared" si="0"/>
        <v>199</v>
      </c>
      <c r="R45" s="9">
        <v>3</v>
      </c>
      <c r="S45" s="25"/>
    </row>
    <row r="46" spans="1:19" x14ac:dyDescent="0.25">
      <c r="A46" s="6"/>
      <c r="B46" s="6">
        <v>4</v>
      </c>
      <c r="C46" s="6"/>
      <c r="D46" s="6">
        <v>28</v>
      </c>
      <c r="E46" s="6">
        <v>27</v>
      </c>
      <c r="F46" s="6">
        <v>28</v>
      </c>
      <c r="G46" s="6">
        <v>27</v>
      </c>
      <c r="H46" s="6">
        <v>27</v>
      </c>
      <c r="I46" s="7">
        <v>29</v>
      </c>
      <c r="J46" s="7">
        <v>27</v>
      </c>
      <c r="K46" s="6">
        <v>29</v>
      </c>
      <c r="L46" s="6">
        <v>29</v>
      </c>
      <c r="M46" s="6">
        <v>29</v>
      </c>
      <c r="N46" s="23">
        <f t="shared" si="3"/>
        <v>28</v>
      </c>
      <c r="O46" s="7">
        <f t="shared" si="4"/>
        <v>193</v>
      </c>
      <c r="P46" s="8"/>
      <c r="Q46" s="7">
        <f t="shared" si="0"/>
        <v>193</v>
      </c>
      <c r="R46" s="9"/>
      <c r="S46" s="25"/>
    </row>
    <row r="47" spans="1:19" x14ac:dyDescent="0.25">
      <c r="A47" s="10" t="s">
        <v>44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22"/>
      <c r="O47" s="5"/>
      <c r="P47" s="5"/>
      <c r="Q47" s="5"/>
      <c r="R47" s="5"/>
      <c r="S47" s="25"/>
    </row>
    <row r="48" spans="1:19" x14ac:dyDescent="0.25">
      <c r="A48" s="6"/>
      <c r="B48" s="6">
        <v>1</v>
      </c>
      <c r="C48" s="24" t="s">
        <v>64</v>
      </c>
      <c r="D48" s="6">
        <v>30</v>
      </c>
      <c r="E48" s="6">
        <v>29</v>
      </c>
      <c r="F48" s="6">
        <v>29</v>
      </c>
      <c r="G48" s="6">
        <v>30</v>
      </c>
      <c r="H48" s="6">
        <v>29</v>
      </c>
      <c r="I48" s="7">
        <v>30</v>
      </c>
      <c r="J48" s="7">
        <v>30</v>
      </c>
      <c r="K48" s="6">
        <v>29</v>
      </c>
      <c r="L48" s="6">
        <v>29</v>
      </c>
      <c r="M48" s="6">
        <v>30</v>
      </c>
      <c r="N48" s="23">
        <f>ROUND(O48/7,0)</f>
        <v>30</v>
      </c>
      <c r="O48" s="7">
        <f>D48+E48+F48+G48+H48+J48+I48</f>
        <v>207</v>
      </c>
      <c r="P48" s="8"/>
      <c r="Q48" s="7">
        <f t="shared" si="0"/>
        <v>207</v>
      </c>
      <c r="R48" s="9">
        <v>1</v>
      </c>
      <c r="S48" s="25"/>
    </row>
    <row r="49" spans="1:19" x14ac:dyDescent="0.25">
      <c r="A49" s="6"/>
      <c r="B49" s="6">
        <v>2</v>
      </c>
      <c r="C49" s="6"/>
      <c r="D49" s="6">
        <v>26</v>
      </c>
      <c r="E49" s="6">
        <v>27</v>
      </c>
      <c r="F49" s="6">
        <v>25</v>
      </c>
      <c r="G49" s="6">
        <v>27</v>
      </c>
      <c r="H49" s="6">
        <v>27</v>
      </c>
      <c r="I49" s="7">
        <v>27</v>
      </c>
      <c r="J49" s="7">
        <v>26</v>
      </c>
      <c r="K49" s="6">
        <v>25</v>
      </c>
      <c r="L49" s="6">
        <v>25</v>
      </c>
      <c r="M49" s="6">
        <v>28</v>
      </c>
      <c r="N49" s="23">
        <f t="shared" ref="N49:N50" si="5">ROUND(O49/7,0)</f>
        <v>26</v>
      </c>
      <c r="O49" s="7">
        <f t="shared" ref="O49:O50" si="6">D49+E49+F49+G49+H49+J49+I49</f>
        <v>185</v>
      </c>
      <c r="P49" s="8"/>
      <c r="Q49" s="7">
        <f t="shared" si="0"/>
        <v>185</v>
      </c>
      <c r="S49" s="9" t="s">
        <v>52</v>
      </c>
    </row>
    <row r="50" spans="1:19" x14ac:dyDescent="0.25">
      <c r="A50" s="6"/>
      <c r="B50" s="6">
        <v>3</v>
      </c>
      <c r="C50" s="24" t="s">
        <v>74</v>
      </c>
      <c r="D50" s="6">
        <v>29</v>
      </c>
      <c r="E50" s="6">
        <v>30</v>
      </c>
      <c r="F50" s="6">
        <v>30</v>
      </c>
      <c r="G50" s="6">
        <v>29</v>
      </c>
      <c r="H50" s="6">
        <v>30</v>
      </c>
      <c r="I50" s="7">
        <v>29</v>
      </c>
      <c r="J50" s="7">
        <v>29</v>
      </c>
      <c r="K50" s="6">
        <v>30</v>
      </c>
      <c r="L50" s="6">
        <v>30</v>
      </c>
      <c r="M50" s="6">
        <v>29</v>
      </c>
      <c r="N50" s="23">
        <f t="shared" si="5"/>
        <v>29</v>
      </c>
      <c r="O50" s="7">
        <f t="shared" si="6"/>
        <v>206</v>
      </c>
      <c r="P50" s="8"/>
      <c r="Q50" s="7">
        <f t="shared" si="0"/>
        <v>206</v>
      </c>
      <c r="R50" s="9">
        <v>2</v>
      </c>
      <c r="S50" s="25"/>
    </row>
    <row r="51" spans="1:19" x14ac:dyDescent="0.25">
      <c r="A51" s="10" t="s">
        <v>45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22"/>
      <c r="O51" s="5"/>
      <c r="P51" s="5"/>
      <c r="Q51" s="5"/>
      <c r="R51" s="5"/>
      <c r="S51" s="25"/>
    </row>
    <row r="52" spans="1:19" x14ac:dyDescent="0.25">
      <c r="A52" s="6"/>
      <c r="B52" s="6">
        <v>1</v>
      </c>
      <c r="C52" s="24" t="s">
        <v>75</v>
      </c>
      <c r="D52" s="6">
        <v>30</v>
      </c>
      <c r="E52" s="6">
        <v>28</v>
      </c>
      <c r="F52" s="6">
        <v>29</v>
      </c>
      <c r="G52" s="6">
        <v>28</v>
      </c>
      <c r="H52" s="6">
        <v>28</v>
      </c>
      <c r="I52" s="7">
        <v>28</v>
      </c>
      <c r="J52" s="7">
        <v>29</v>
      </c>
      <c r="K52" s="6">
        <v>29</v>
      </c>
      <c r="L52" s="6">
        <v>30</v>
      </c>
      <c r="M52" s="6">
        <v>29</v>
      </c>
      <c r="N52" s="23">
        <f>ROUND(O52/7,0)</f>
        <v>29</v>
      </c>
      <c r="O52" s="7">
        <f>D52+E52+F52+G52+H52+J52+I52</f>
        <v>200</v>
      </c>
      <c r="P52" s="8"/>
      <c r="Q52" s="7">
        <f t="shared" si="0"/>
        <v>200</v>
      </c>
      <c r="R52" s="9">
        <v>2</v>
      </c>
      <c r="S52" s="25"/>
    </row>
    <row r="53" spans="1:19" ht="15.75" thickBot="1" x14ac:dyDescent="0.3"/>
    <row r="54" spans="1:19" ht="15.75" thickBot="1" x14ac:dyDescent="0.3">
      <c r="A54" s="12"/>
      <c r="B54" s="19"/>
      <c r="C54" s="13" t="s">
        <v>13</v>
      </c>
    </row>
    <row r="55" spans="1:19" ht="15.75" thickBot="1" x14ac:dyDescent="0.3">
      <c r="A55" s="14"/>
      <c r="B55" s="20"/>
      <c r="C55" s="13" t="s">
        <v>14</v>
      </c>
    </row>
    <row r="56" spans="1:19" x14ac:dyDescent="0.25">
      <c r="C56" t="s">
        <v>11</v>
      </c>
    </row>
  </sheetData>
  <mergeCells count="16">
    <mergeCell ref="C3:D3"/>
    <mergeCell ref="C4:D4"/>
    <mergeCell ref="C5:D5"/>
    <mergeCell ref="A7:A8"/>
    <mergeCell ref="B7:B8"/>
    <mergeCell ref="C7:C8"/>
    <mergeCell ref="D7:M7"/>
    <mergeCell ref="F3:H3"/>
    <mergeCell ref="F4:H4"/>
    <mergeCell ref="F5:H5"/>
    <mergeCell ref="F6:H6"/>
    <mergeCell ref="N7:N8"/>
    <mergeCell ref="O7:O8"/>
    <mergeCell ref="P7:P8"/>
    <mergeCell ref="Q7:Q8"/>
    <mergeCell ref="R7:R8"/>
  </mergeCells>
  <conditionalFormatting sqref="D21:H21">
    <cfRule type="cellIs" dxfId="221" priority="139" operator="greaterThanOrEqual">
      <formula>$N$21+3</formula>
    </cfRule>
    <cfRule type="cellIs" dxfId="220" priority="140" operator="lessThanOrEqual">
      <formula>$N$21-3</formula>
    </cfRule>
  </conditionalFormatting>
  <conditionalFormatting sqref="D22:H22">
    <cfRule type="cellIs" dxfId="219" priority="143" operator="greaterThanOrEqual">
      <formula>$N$22+3</formula>
    </cfRule>
    <cfRule type="cellIs" dxfId="218" priority="144" operator="lessThanOrEqual">
      <formula>$N$22-3</formula>
    </cfRule>
  </conditionalFormatting>
  <conditionalFormatting sqref="D23:H23">
    <cfRule type="cellIs" dxfId="217" priority="115" operator="greaterThanOrEqual">
      <formula>$N$23+3</formula>
    </cfRule>
    <cfRule type="cellIs" dxfId="216" priority="116" operator="lessThanOrEqual">
      <formula>$N$23-3</formula>
    </cfRule>
  </conditionalFormatting>
  <conditionalFormatting sqref="D24:H24">
    <cfRule type="cellIs" dxfId="215" priority="117" operator="greaterThanOrEqual">
      <formula>$N$24+3</formula>
    </cfRule>
    <cfRule type="cellIs" dxfId="214" priority="118" operator="lessThanOrEqual">
      <formula>$N$24-3</formula>
    </cfRule>
  </conditionalFormatting>
  <conditionalFormatting sqref="D27:H27 J27:J33">
    <cfRule type="cellIs" dxfId="213" priority="123" operator="greaterThanOrEqual">
      <formula>$N$27+3</formula>
    </cfRule>
    <cfRule type="cellIs" dxfId="212" priority="124" operator="lessThanOrEqual">
      <formula>$N$27-3</formula>
    </cfRule>
  </conditionalFormatting>
  <conditionalFormatting sqref="D28:H28">
    <cfRule type="cellIs" dxfId="211" priority="145" operator="greaterThanOrEqual">
      <formula>$N$28+3</formula>
    </cfRule>
    <cfRule type="cellIs" dxfId="210" priority="146" operator="lessThanOrEqual">
      <formula>$N$28-3</formula>
    </cfRule>
  </conditionalFormatting>
  <conditionalFormatting sqref="D29:H29">
    <cfRule type="cellIs" dxfId="209" priority="125" operator="greaterThanOrEqual">
      <formula>$N$29+3</formula>
    </cfRule>
    <cfRule type="cellIs" dxfId="208" priority="126" operator="lessThanOrEqual">
      <formula>$N$29-3</formula>
    </cfRule>
  </conditionalFormatting>
  <conditionalFormatting sqref="D30:H30">
    <cfRule type="cellIs" dxfId="207" priority="147" operator="greaterThanOrEqual">
      <formula>$N$30+3</formula>
    </cfRule>
    <cfRule type="cellIs" dxfId="206" priority="148" operator="lessThanOrEqual">
      <formula>$N$30-3</formula>
    </cfRule>
  </conditionalFormatting>
  <conditionalFormatting sqref="D31:H31">
    <cfRule type="cellIs" dxfId="205" priority="101" operator="greaterThanOrEqual">
      <formula>$N$31+3</formula>
    </cfRule>
    <cfRule type="cellIs" dxfId="204" priority="102" operator="lessThanOrEqual">
      <formula>$N$31-3</formula>
    </cfRule>
  </conditionalFormatting>
  <conditionalFormatting sqref="D36:H36">
    <cfRule type="cellIs" dxfId="203" priority="109" operator="greaterThanOrEqual">
      <formula>$N$36+3</formula>
    </cfRule>
    <cfRule type="cellIs" dxfId="202" priority="110" operator="lessThanOrEqual">
      <formula>$N$36-3</formula>
    </cfRule>
  </conditionalFormatting>
  <conditionalFormatting sqref="D37:H37">
    <cfRule type="cellIs" dxfId="201" priority="113" operator="greaterThanOrEqual">
      <formula>$N$37+3</formula>
    </cfRule>
    <cfRule type="cellIs" dxfId="200" priority="114" operator="lessThanOrEqual">
      <formula>$N$37-3</formula>
    </cfRule>
  </conditionalFormatting>
  <conditionalFormatting sqref="D38:H38">
    <cfRule type="cellIs" dxfId="199" priority="87" operator="greaterThanOrEqual">
      <formula>$N$38+3</formula>
    </cfRule>
    <cfRule type="cellIs" dxfId="198" priority="88" operator="lessThanOrEqual">
      <formula>$N$38-3</formula>
    </cfRule>
  </conditionalFormatting>
  <conditionalFormatting sqref="D39:H39">
    <cfRule type="cellIs" dxfId="197" priority="89" operator="greaterThanOrEqual">
      <formula>$N$39+3</formula>
    </cfRule>
    <cfRule type="cellIs" dxfId="196" priority="90" operator="lessThanOrEqual">
      <formula>$N$39-3</formula>
    </cfRule>
  </conditionalFormatting>
  <conditionalFormatting sqref="D40:H40">
    <cfRule type="cellIs" dxfId="195" priority="91" operator="greaterThanOrEqual">
      <formula>$N$40+3</formula>
    </cfRule>
    <cfRule type="cellIs" dxfId="194" priority="92" operator="lessThanOrEqual">
      <formula>$N$40-3</formula>
    </cfRule>
  </conditionalFormatting>
  <conditionalFormatting sqref="D41:H41">
    <cfRule type="cellIs" dxfId="193" priority="93" operator="greaterThanOrEqual">
      <formula>$N$41+3</formula>
    </cfRule>
    <cfRule type="cellIs" dxfId="192" priority="94" operator="lessThanOrEqual">
      <formula>$N$41-3</formula>
    </cfRule>
  </conditionalFormatting>
  <conditionalFormatting sqref="D32:I32">
    <cfRule type="cellIs" dxfId="191" priority="39" operator="greaterThanOrEqual">
      <formula>$N$32+3</formula>
    </cfRule>
    <cfRule type="cellIs" dxfId="190" priority="40" operator="lessThanOrEqual">
      <formula>$N$32-3</formula>
    </cfRule>
  </conditionalFormatting>
  <conditionalFormatting sqref="D33:I33">
    <cfRule type="cellIs" dxfId="189" priority="37" operator="greaterThanOrEqual">
      <formula>$N$33+3</formula>
    </cfRule>
    <cfRule type="cellIs" dxfId="188" priority="38" operator="lessThanOrEqual">
      <formula>$N$33-3</formula>
    </cfRule>
  </conditionalFormatting>
  <conditionalFormatting sqref="D10:J10">
    <cfRule type="cellIs" dxfId="187" priority="7" operator="greaterThanOrEqual">
      <formula>$N$10+3</formula>
    </cfRule>
    <cfRule type="cellIs" dxfId="186" priority="8" operator="lessThanOrEqual">
      <formula>$N$10-3</formula>
    </cfRule>
  </conditionalFormatting>
  <conditionalFormatting sqref="D11:J11">
    <cfRule type="cellIs" dxfId="185" priority="9" operator="greaterThanOrEqual">
      <formula>$N$11+3</formula>
    </cfRule>
    <cfRule type="cellIs" dxfId="184" priority="10" operator="lessThanOrEqual">
      <formula>$N$11-3</formula>
    </cfRule>
  </conditionalFormatting>
  <conditionalFormatting sqref="D12:J12">
    <cfRule type="cellIs" dxfId="183" priority="11" operator="greaterThanOrEqual">
      <formula>$N$12+3</formula>
    </cfRule>
    <cfRule type="cellIs" dxfId="182" priority="12" operator="lessThanOrEqual">
      <formula>$N$12-3</formula>
    </cfRule>
  </conditionalFormatting>
  <conditionalFormatting sqref="D13:J13">
    <cfRule type="cellIs" dxfId="181" priority="15" operator="greaterThanOrEqual">
      <formula>$N$13+3</formula>
    </cfRule>
    <cfRule type="cellIs" dxfId="180" priority="16" operator="lessThanOrEqual">
      <formula>$N$13-3</formula>
    </cfRule>
  </conditionalFormatting>
  <conditionalFormatting sqref="D14:J14">
    <cfRule type="cellIs" dxfId="179" priority="13" operator="greaterThanOrEqual">
      <formula>$N$14+3</formula>
    </cfRule>
    <cfRule type="cellIs" dxfId="178" priority="14" operator="lessThanOrEqual">
      <formula>$N$14-3</formula>
    </cfRule>
  </conditionalFormatting>
  <conditionalFormatting sqref="D15:J15">
    <cfRule type="cellIs" dxfId="177" priority="25" operator="greaterThanOrEqual">
      <formula>$N$15+3</formula>
    </cfRule>
    <cfRule type="cellIs" dxfId="176" priority="26" operator="lessThanOrEqual">
      <formula>$N$15-3</formula>
    </cfRule>
  </conditionalFormatting>
  <conditionalFormatting sqref="D16:J16">
    <cfRule type="cellIs" dxfId="175" priority="27" operator="greaterThanOrEqual">
      <formula>$N$16+3</formula>
    </cfRule>
    <cfRule type="cellIs" dxfId="174" priority="28" operator="lessThanOrEqual">
      <formula>$N$16-3</formula>
    </cfRule>
  </conditionalFormatting>
  <conditionalFormatting sqref="D17:J17">
    <cfRule type="cellIs" dxfId="173" priority="23" operator="greaterThanOrEqual">
      <formula>$N$17+3</formula>
    </cfRule>
    <cfRule type="cellIs" dxfId="172" priority="24" operator="lessThanOrEqual">
      <formula>$N$17-3</formula>
    </cfRule>
  </conditionalFormatting>
  <conditionalFormatting sqref="D18:J18">
    <cfRule type="cellIs" dxfId="171" priority="21" operator="greaterThanOrEqual">
      <formula>$N$18+3</formula>
    </cfRule>
    <cfRule type="cellIs" dxfId="170" priority="22" operator="lessThanOrEqual">
      <formula>$N$18-3</formula>
    </cfRule>
  </conditionalFormatting>
  <conditionalFormatting sqref="D19:J19">
    <cfRule type="cellIs" dxfId="169" priority="19" operator="greaterThanOrEqual">
      <formula>$N$19+3</formula>
    </cfRule>
    <cfRule type="cellIs" dxfId="168" priority="20" operator="lessThanOrEqual">
      <formula>$N$19-3</formula>
    </cfRule>
  </conditionalFormatting>
  <conditionalFormatting sqref="D20:J20">
    <cfRule type="cellIs" dxfId="167" priority="17" operator="greaterThanOrEqual">
      <formula>$N$20+3</formula>
    </cfRule>
    <cfRule type="cellIs" dxfId="166" priority="18" operator="lessThanOrEqual">
      <formula>$N$20-3</formula>
    </cfRule>
  </conditionalFormatting>
  <conditionalFormatting sqref="D25:J25">
    <cfRule type="cellIs" dxfId="165" priority="31" operator="greaterThanOrEqual">
      <formula>$N$25+3</formula>
    </cfRule>
    <cfRule type="cellIs" dxfId="164" priority="32" operator="lessThanOrEqual">
      <formula>$N$25-3</formula>
    </cfRule>
  </conditionalFormatting>
  <conditionalFormatting sqref="D26:J26">
    <cfRule type="cellIs" dxfId="163" priority="29" operator="greaterThanOrEqual">
      <formula>$N$26+3</formula>
    </cfRule>
    <cfRule type="cellIs" dxfId="162" priority="30" operator="lessThanOrEqual">
      <formula>$N$26-3</formula>
    </cfRule>
  </conditionalFormatting>
  <conditionalFormatting sqref="D34:J34">
    <cfRule type="cellIs" dxfId="161" priority="35" operator="greaterThanOrEqual">
      <formula>$N$34+3</formula>
    </cfRule>
    <cfRule type="cellIs" dxfId="160" priority="36" operator="lessThanOrEqual">
      <formula>$N$34-3</formula>
    </cfRule>
  </conditionalFormatting>
  <conditionalFormatting sqref="D35:J35">
    <cfRule type="cellIs" dxfId="159" priority="33" operator="greaterThanOrEqual">
      <formula>$N$35+3</formula>
    </cfRule>
    <cfRule type="cellIs" dxfId="158" priority="34" operator="lessThanOrEqual">
      <formula>$N$35-3</formula>
    </cfRule>
  </conditionalFormatting>
  <conditionalFormatting sqref="D43:J43">
    <cfRule type="cellIs" dxfId="157" priority="43" operator="greaterThanOrEqual">
      <formula>$N$43+3</formula>
    </cfRule>
    <cfRule type="cellIs" dxfId="156" priority="44" operator="lessThanOrEqual">
      <formula>$N$43-3</formula>
    </cfRule>
  </conditionalFormatting>
  <conditionalFormatting sqref="D44:J44">
    <cfRule type="cellIs" dxfId="155" priority="45" operator="greaterThanOrEqual">
      <formula>$N$44+3</formula>
    </cfRule>
    <cfRule type="cellIs" dxfId="154" priority="46" operator="lessThanOrEqual">
      <formula>$N$44-3</formula>
    </cfRule>
  </conditionalFormatting>
  <conditionalFormatting sqref="D45:J45">
    <cfRule type="cellIs" dxfId="153" priority="41" operator="greaterThanOrEqual">
      <formula>$N$45+3</formula>
    </cfRule>
    <cfRule type="cellIs" dxfId="152" priority="42" operator="lessThanOrEqual">
      <formula>$N$45-3</formula>
    </cfRule>
  </conditionalFormatting>
  <conditionalFormatting sqref="D46:J46">
    <cfRule type="cellIs" dxfId="151" priority="55" operator="greaterThanOrEqual">
      <formula>$N$46+3</formula>
    </cfRule>
    <cfRule type="cellIs" dxfId="150" priority="56" operator="lessThanOrEqual">
      <formula>$N$46-3</formula>
    </cfRule>
  </conditionalFormatting>
  <conditionalFormatting sqref="D48:J48">
    <cfRule type="cellIs" dxfId="149" priority="53" operator="greaterThanOrEqual">
      <formula>$N$48+3</formula>
    </cfRule>
    <cfRule type="cellIs" dxfId="148" priority="54" operator="lessThanOrEqual">
      <formula>$N$48-3</formula>
    </cfRule>
  </conditionalFormatting>
  <conditionalFormatting sqref="D49:J49">
    <cfRule type="cellIs" dxfId="147" priority="51" operator="greaterThanOrEqual">
      <formula>$N$49+3</formula>
    </cfRule>
    <cfRule type="cellIs" dxfId="146" priority="52" operator="lessThanOrEqual">
      <formula>$N$49-3</formula>
    </cfRule>
  </conditionalFormatting>
  <conditionalFormatting sqref="D50:J50">
    <cfRule type="cellIs" dxfId="145" priority="49" operator="greaterThanOrEqual">
      <formula>$N$50+3</formula>
    </cfRule>
    <cfRule type="cellIs" dxfId="144" priority="50" operator="lessThanOrEqual">
      <formula>$N$50-3</formula>
    </cfRule>
  </conditionalFormatting>
  <conditionalFormatting sqref="D52:J52">
    <cfRule type="cellIs" dxfId="143" priority="47" operator="greaterThanOrEqual">
      <formula>$N$52+3</formula>
    </cfRule>
    <cfRule type="cellIs" dxfId="142" priority="48" operator="lessThanOrEqual">
      <formula>$N$52-3</formula>
    </cfRule>
  </conditionalFormatting>
  <conditionalFormatting sqref="I27:I31">
    <cfRule type="cellIs" dxfId="141" priority="3" operator="greaterThanOrEqual">
      <formula>$N$27+3</formula>
    </cfRule>
    <cfRule type="cellIs" dxfId="140" priority="4" operator="lessThanOrEqual">
      <formula>$N$27-3</formula>
    </cfRule>
  </conditionalFormatting>
  <conditionalFormatting sqref="I21:J24">
    <cfRule type="cellIs" dxfId="139" priority="5" operator="greaterThanOrEqual">
      <formula>$N$21+3</formula>
    </cfRule>
    <cfRule type="cellIs" dxfId="138" priority="6" operator="lessThanOrEqual">
      <formula>$N$21-3</formula>
    </cfRule>
  </conditionalFormatting>
  <conditionalFormatting sqref="I36:J41">
    <cfRule type="cellIs" dxfId="137" priority="1" operator="greaterThanOrEqual">
      <formula>$N$36+3</formula>
    </cfRule>
    <cfRule type="cellIs" dxfId="136" priority="2" operator="lessThanOrEqual">
      <formula>$N$36-3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C22" sqref="C22"/>
    </sheetView>
  </sheetViews>
  <sheetFormatPr defaultRowHeight="15" x14ac:dyDescent="0.25"/>
  <cols>
    <col min="1" max="1" width="7.7109375" customWidth="1"/>
    <col min="3" max="3" width="22.28515625" customWidth="1"/>
    <col min="17" max="17" width="10.140625" customWidth="1"/>
  </cols>
  <sheetData>
    <row r="1" spans="1:19" ht="21" x14ac:dyDescent="0.25">
      <c r="A1" s="26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9" x14ac:dyDescent="0.25">
      <c r="A3" s="3" t="s">
        <v>0</v>
      </c>
      <c r="B3" s="11">
        <v>1</v>
      </c>
      <c r="C3" s="52" t="s">
        <v>29</v>
      </c>
      <c r="D3" s="52"/>
      <c r="E3" s="11">
        <v>4</v>
      </c>
      <c r="F3" s="49" t="s">
        <v>30</v>
      </c>
      <c r="G3" s="49"/>
      <c r="H3" s="49"/>
      <c r="I3" s="11" t="s">
        <v>12</v>
      </c>
      <c r="J3" s="11">
        <v>1</v>
      </c>
      <c r="K3" s="52" t="s">
        <v>28</v>
      </c>
      <c r="L3" s="52"/>
      <c r="M3" s="52"/>
      <c r="N3" s="52"/>
      <c r="O3" s="11"/>
      <c r="P3" s="11"/>
      <c r="Q3" s="11"/>
      <c r="R3" s="2"/>
    </row>
    <row r="4" spans="1:19" x14ac:dyDescent="0.25">
      <c r="A4" s="3"/>
      <c r="B4" s="11">
        <v>2</v>
      </c>
      <c r="C4" s="52" t="s">
        <v>16</v>
      </c>
      <c r="D4" s="52"/>
      <c r="E4" s="11">
        <v>5</v>
      </c>
      <c r="F4" s="49" t="s">
        <v>17</v>
      </c>
      <c r="G4" s="49"/>
      <c r="H4" s="49"/>
      <c r="I4" s="11"/>
      <c r="J4" s="11">
        <v>2</v>
      </c>
      <c r="K4" s="52" t="s">
        <v>23</v>
      </c>
      <c r="L4" s="52"/>
      <c r="M4" s="52"/>
      <c r="N4" s="52"/>
      <c r="O4" s="11"/>
      <c r="P4" s="11"/>
      <c r="Q4" s="11"/>
      <c r="R4" s="2"/>
    </row>
    <row r="5" spans="1:19" x14ac:dyDescent="0.25">
      <c r="A5" s="3"/>
      <c r="B5" s="11">
        <v>3</v>
      </c>
      <c r="C5" s="52" t="s">
        <v>21</v>
      </c>
      <c r="D5" s="52"/>
      <c r="E5" s="11">
        <v>6</v>
      </c>
      <c r="F5" s="49" t="s">
        <v>18</v>
      </c>
      <c r="G5" s="49"/>
      <c r="H5" s="49"/>
      <c r="I5" s="11"/>
      <c r="J5" s="11">
        <v>3</v>
      </c>
      <c r="K5" s="11" t="s">
        <v>22</v>
      </c>
      <c r="L5" s="11"/>
      <c r="M5" s="11"/>
      <c r="N5" s="2"/>
      <c r="O5" s="2"/>
      <c r="P5" s="2"/>
      <c r="Q5" s="2"/>
      <c r="R5" s="3"/>
    </row>
    <row r="6" spans="1:19" x14ac:dyDescent="0.25">
      <c r="A6" s="3"/>
      <c r="B6" s="11"/>
      <c r="C6" s="11"/>
      <c r="D6" s="11"/>
      <c r="E6" s="11">
        <v>7</v>
      </c>
      <c r="F6" s="49" t="s">
        <v>20</v>
      </c>
      <c r="G6" s="49"/>
      <c r="H6" s="49"/>
      <c r="I6" s="11"/>
      <c r="J6" s="11"/>
      <c r="K6" s="11"/>
      <c r="L6" s="11"/>
      <c r="M6" s="11"/>
      <c r="N6" s="2"/>
      <c r="O6" s="11"/>
      <c r="P6" s="2"/>
      <c r="Q6" s="2"/>
      <c r="R6" s="3"/>
    </row>
    <row r="7" spans="1:19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2"/>
      <c r="O7" s="11"/>
      <c r="P7" s="2"/>
      <c r="Q7" s="2"/>
      <c r="R7" s="3"/>
    </row>
    <row r="8" spans="1:19" x14ac:dyDescent="0.25">
      <c r="A8" s="45"/>
      <c r="B8" s="45" t="s">
        <v>1</v>
      </c>
      <c r="C8" s="45" t="s">
        <v>2</v>
      </c>
      <c r="D8" s="50" t="s">
        <v>0</v>
      </c>
      <c r="E8" s="51"/>
      <c r="F8" s="51"/>
      <c r="G8" s="51"/>
      <c r="H8" s="51"/>
      <c r="I8" s="51"/>
      <c r="J8" s="51"/>
      <c r="K8" s="51"/>
      <c r="L8" s="51"/>
      <c r="M8" s="51"/>
      <c r="N8" s="45" t="s">
        <v>3</v>
      </c>
      <c r="O8" s="45" t="s">
        <v>4</v>
      </c>
      <c r="P8" s="45" t="s">
        <v>5</v>
      </c>
      <c r="Q8" s="45" t="s">
        <v>6</v>
      </c>
      <c r="R8" s="47" t="s">
        <v>7</v>
      </c>
    </row>
    <row r="9" spans="1:19" x14ac:dyDescent="0.25">
      <c r="A9" s="46"/>
      <c r="B9" s="46"/>
      <c r="C9" s="46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9</v>
      </c>
      <c r="L9" s="4" t="s">
        <v>10</v>
      </c>
      <c r="M9" s="4" t="s">
        <v>35</v>
      </c>
      <c r="N9" s="46"/>
      <c r="O9" s="46"/>
      <c r="P9" s="46"/>
      <c r="Q9" s="46"/>
      <c r="R9" s="48"/>
    </row>
    <row r="10" spans="1:19" x14ac:dyDescent="0.25">
      <c r="A10" s="10" t="s">
        <v>43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9" x14ac:dyDescent="0.25">
      <c r="A11" s="6"/>
      <c r="B11" s="6">
        <v>1</v>
      </c>
      <c r="C11" s="24" t="s">
        <v>71</v>
      </c>
      <c r="D11" s="6">
        <v>30</v>
      </c>
      <c r="E11" s="6">
        <v>29</v>
      </c>
      <c r="F11" s="6">
        <v>30</v>
      </c>
      <c r="G11" s="6">
        <v>30</v>
      </c>
      <c r="H11" s="6">
        <v>30</v>
      </c>
      <c r="I11" s="6">
        <v>29</v>
      </c>
      <c r="J11" s="7">
        <v>30</v>
      </c>
      <c r="K11" s="6">
        <v>30</v>
      </c>
      <c r="L11" s="6">
        <v>30</v>
      </c>
      <c r="M11" s="6">
        <v>27</v>
      </c>
      <c r="N11" s="7">
        <f>ROUND(O11/7,1)</f>
        <v>29.7</v>
      </c>
      <c r="O11" s="7">
        <f t="shared" ref="O11:O22" si="0">D11+E11+F11+G11+H11+I11+J11</f>
        <v>208</v>
      </c>
      <c r="P11" s="8"/>
      <c r="Q11" s="7">
        <f t="shared" ref="Q11:Q22" si="1">O11-P11</f>
        <v>208</v>
      </c>
      <c r="R11" s="9">
        <v>1</v>
      </c>
    </row>
    <row r="12" spans="1:19" x14ac:dyDescent="0.25">
      <c r="A12" s="6"/>
      <c r="B12" s="6">
        <v>2</v>
      </c>
      <c r="C12" s="6"/>
      <c r="D12" s="6">
        <v>26</v>
      </c>
      <c r="E12" s="6">
        <v>26</v>
      </c>
      <c r="F12" s="6">
        <v>26</v>
      </c>
      <c r="G12" s="6">
        <v>26</v>
      </c>
      <c r="H12" s="6">
        <v>26</v>
      </c>
      <c r="I12" s="6">
        <v>26</v>
      </c>
      <c r="J12" s="7">
        <v>26</v>
      </c>
      <c r="K12" s="6">
        <v>26</v>
      </c>
      <c r="L12" s="15">
        <v>29</v>
      </c>
      <c r="M12" s="6">
        <v>28</v>
      </c>
      <c r="N12" s="7">
        <f t="shared" ref="N12:N22" si="2">ROUND(O12/7,1)</f>
        <v>26</v>
      </c>
      <c r="O12" s="7">
        <f t="shared" si="0"/>
        <v>182</v>
      </c>
      <c r="P12" s="8"/>
      <c r="Q12" s="7">
        <f t="shared" si="1"/>
        <v>182</v>
      </c>
      <c r="R12" s="9"/>
      <c r="S12" s="25" t="s">
        <v>59</v>
      </c>
    </row>
    <row r="13" spans="1:19" x14ac:dyDescent="0.25">
      <c r="A13" s="6"/>
      <c r="B13" s="6">
        <v>3</v>
      </c>
      <c r="C13" s="24" t="s">
        <v>72</v>
      </c>
      <c r="D13" s="6">
        <v>28</v>
      </c>
      <c r="E13" s="6">
        <v>27</v>
      </c>
      <c r="F13" s="6">
        <v>29</v>
      </c>
      <c r="G13" s="6">
        <v>29</v>
      </c>
      <c r="H13" s="6">
        <v>29</v>
      </c>
      <c r="I13" s="6">
        <v>28</v>
      </c>
      <c r="J13" s="7">
        <v>27</v>
      </c>
      <c r="K13" s="6">
        <v>28</v>
      </c>
      <c r="L13" s="6">
        <v>28</v>
      </c>
      <c r="M13" s="6">
        <v>26</v>
      </c>
      <c r="N13" s="7">
        <f t="shared" si="2"/>
        <v>28.1</v>
      </c>
      <c r="O13" s="7">
        <f t="shared" si="0"/>
        <v>197</v>
      </c>
      <c r="P13" s="8"/>
      <c r="Q13" s="7">
        <f t="shared" si="1"/>
        <v>197</v>
      </c>
      <c r="R13" s="9">
        <v>3</v>
      </c>
    </row>
    <row r="14" spans="1:19" x14ac:dyDescent="0.25">
      <c r="A14" s="6"/>
      <c r="B14" s="6">
        <v>4</v>
      </c>
      <c r="C14" s="24" t="s">
        <v>76</v>
      </c>
      <c r="D14" s="6">
        <v>29</v>
      </c>
      <c r="E14" s="6">
        <v>30</v>
      </c>
      <c r="F14" s="6">
        <v>28</v>
      </c>
      <c r="G14" s="6">
        <v>27</v>
      </c>
      <c r="H14" s="6">
        <v>28</v>
      </c>
      <c r="I14" s="6">
        <v>30</v>
      </c>
      <c r="J14" s="7">
        <v>29</v>
      </c>
      <c r="K14" s="6">
        <v>29</v>
      </c>
      <c r="L14" s="6">
        <v>27</v>
      </c>
      <c r="M14" s="6">
        <v>30</v>
      </c>
      <c r="N14" s="7">
        <f t="shared" si="2"/>
        <v>28.7</v>
      </c>
      <c r="O14" s="7">
        <f>D14+E14+F14+G14+H14+I14+J14</f>
        <v>201</v>
      </c>
      <c r="P14" s="8"/>
      <c r="Q14" s="7">
        <f t="shared" si="1"/>
        <v>201</v>
      </c>
      <c r="R14" s="9">
        <v>2</v>
      </c>
    </row>
    <row r="15" spans="1:19" x14ac:dyDescent="0.25">
      <c r="A15" s="6"/>
      <c r="B15" s="6">
        <v>5</v>
      </c>
      <c r="C15" s="6"/>
      <c r="D15" s="6">
        <v>27</v>
      </c>
      <c r="E15" s="6">
        <v>28</v>
      </c>
      <c r="F15" s="6">
        <v>27</v>
      </c>
      <c r="G15" s="6">
        <v>28</v>
      </c>
      <c r="H15" s="6">
        <v>27</v>
      </c>
      <c r="I15" s="6">
        <v>27</v>
      </c>
      <c r="J15" s="7">
        <v>28</v>
      </c>
      <c r="K15" s="6">
        <v>27</v>
      </c>
      <c r="L15" s="6">
        <v>26</v>
      </c>
      <c r="M15" s="6">
        <v>29</v>
      </c>
      <c r="N15" s="7">
        <f t="shared" si="2"/>
        <v>27.4</v>
      </c>
      <c r="O15" s="7">
        <f t="shared" si="0"/>
        <v>192</v>
      </c>
      <c r="P15" s="8"/>
      <c r="Q15" s="7">
        <f t="shared" si="1"/>
        <v>192</v>
      </c>
      <c r="R15" s="9"/>
    </row>
    <row r="16" spans="1:19" x14ac:dyDescent="0.25">
      <c r="A16" s="10" t="s">
        <v>44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x14ac:dyDescent="0.25">
      <c r="A17" s="6"/>
      <c r="B17" s="6">
        <v>1</v>
      </c>
      <c r="C17" s="6"/>
      <c r="D17" s="6">
        <v>28</v>
      </c>
      <c r="E17" s="6">
        <v>27</v>
      </c>
      <c r="F17" s="6">
        <v>28</v>
      </c>
      <c r="G17" s="6">
        <v>27</v>
      </c>
      <c r="H17" s="6">
        <v>27</v>
      </c>
      <c r="I17" s="6">
        <v>28</v>
      </c>
      <c r="J17" s="7">
        <v>28</v>
      </c>
      <c r="K17" s="6">
        <v>27</v>
      </c>
      <c r="L17" s="6">
        <v>28</v>
      </c>
      <c r="M17" s="6">
        <v>28</v>
      </c>
      <c r="N17" s="7">
        <f t="shared" si="2"/>
        <v>27.6</v>
      </c>
      <c r="O17" s="7">
        <f t="shared" si="0"/>
        <v>193</v>
      </c>
      <c r="P17" s="8"/>
      <c r="Q17" s="7">
        <f t="shared" si="1"/>
        <v>193</v>
      </c>
      <c r="R17" s="9"/>
    </row>
    <row r="18" spans="1:18" x14ac:dyDescent="0.25">
      <c r="A18" s="6"/>
      <c r="B18" s="6">
        <v>2</v>
      </c>
      <c r="C18" s="24" t="s">
        <v>74</v>
      </c>
      <c r="D18" s="6">
        <v>29</v>
      </c>
      <c r="E18" s="6">
        <v>28</v>
      </c>
      <c r="F18" s="6">
        <v>29</v>
      </c>
      <c r="G18" s="6">
        <v>30</v>
      </c>
      <c r="H18" s="6">
        <v>28</v>
      </c>
      <c r="I18" s="6">
        <v>30</v>
      </c>
      <c r="J18" s="7">
        <v>29</v>
      </c>
      <c r="K18" s="6">
        <v>30</v>
      </c>
      <c r="L18" s="6">
        <v>29</v>
      </c>
      <c r="M18" s="6">
        <v>29</v>
      </c>
      <c r="N18" s="7">
        <f t="shared" si="2"/>
        <v>29</v>
      </c>
      <c r="O18" s="7">
        <f t="shared" si="0"/>
        <v>203</v>
      </c>
      <c r="P18" s="8"/>
      <c r="Q18" s="7">
        <f t="shared" si="1"/>
        <v>203</v>
      </c>
      <c r="R18" s="9">
        <v>2</v>
      </c>
    </row>
    <row r="19" spans="1:18" x14ac:dyDescent="0.25">
      <c r="A19" s="6"/>
      <c r="B19" s="6">
        <v>3</v>
      </c>
      <c r="C19" s="24" t="s">
        <v>77</v>
      </c>
      <c r="D19" s="6">
        <v>27</v>
      </c>
      <c r="E19" s="6">
        <v>29</v>
      </c>
      <c r="F19" s="6">
        <v>27</v>
      </c>
      <c r="G19" s="6">
        <v>29</v>
      </c>
      <c r="H19" s="6">
        <v>29</v>
      </c>
      <c r="I19" s="6">
        <v>27</v>
      </c>
      <c r="J19" s="7">
        <v>27</v>
      </c>
      <c r="K19" s="6">
        <v>28</v>
      </c>
      <c r="L19" s="6">
        <v>27</v>
      </c>
      <c r="M19" s="6">
        <v>27</v>
      </c>
      <c r="N19" s="7">
        <f t="shared" si="2"/>
        <v>27.9</v>
      </c>
      <c r="O19" s="7">
        <f t="shared" si="0"/>
        <v>195</v>
      </c>
      <c r="P19" s="8"/>
      <c r="Q19" s="7">
        <f t="shared" si="1"/>
        <v>195</v>
      </c>
      <c r="R19" s="9">
        <v>3</v>
      </c>
    </row>
    <row r="20" spans="1:18" x14ac:dyDescent="0.25">
      <c r="A20" s="6"/>
      <c r="B20" s="6">
        <v>4</v>
      </c>
      <c r="C20" s="24" t="s">
        <v>78</v>
      </c>
      <c r="D20" s="6">
        <v>30</v>
      </c>
      <c r="E20" s="6">
        <v>30</v>
      </c>
      <c r="F20" s="6">
        <v>30</v>
      </c>
      <c r="G20" s="6">
        <v>28</v>
      </c>
      <c r="H20" s="6">
        <v>30</v>
      </c>
      <c r="I20" s="6">
        <v>29</v>
      </c>
      <c r="J20" s="7">
        <v>30</v>
      </c>
      <c r="K20" s="6">
        <v>29</v>
      </c>
      <c r="L20" s="6">
        <v>30</v>
      </c>
      <c r="M20" s="6">
        <v>30</v>
      </c>
      <c r="N20" s="7">
        <f t="shared" si="2"/>
        <v>29.6</v>
      </c>
      <c r="O20" s="7">
        <f t="shared" si="0"/>
        <v>207</v>
      </c>
      <c r="P20" s="8"/>
      <c r="Q20" s="7">
        <f t="shared" si="1"/>
        <v>207</v>
      </c>
      <c r="R20" s="9">
        <v>1</v>
      </c>
    </row>
    <row r="21" spans="1:18" x14ac:dyDescent="0.25">
      <c r="A21" s="10" t="s">
        <v>45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x14ac:dyDescent="0.25">
      <c r="A22" s="6"/>
      <c r="B22" s="6">
        <v>1</v>
      </c>
      <c r="C22" s="24" t="s">
        <v>79</v>
      </c>
      <c r="D22" s="6">
        <v>29</v>
      </c>
      <c r="E22" s="6">
        <v>28</v>
      </c>
      <c r="F22" s="6">
        <v>28</v>
      </c>
      <c r="G22" s="6">
        <v>30</v>
      </c>
      <c r="H22" s="6">
        <v>29</v>
      </c>
      <c r="I22" s="6">
        <v>29</v>
      </c>
      <c r="J22" s="7">
        <v>28</v>
      </c>
      <c r="K22" s="6">
        <v>28</v>
      </c>
      <c r="L22" s="6">
        <v>30</v>
      </c>
      <c r="M22" s="6">
        <v>30</v>
      </c>
      <c r="N22" s="7">
        <f t="shared" si="2"/>
        <v>28.7</v>
      </c>
      <c r="O22" s="7">
        <f t="shared" si="0"/>
        <v>201</v>
      </c>
      <c r="P22" s="8"/>
      <c r="Q22" s="7">
        <f t="shared" si="1"/>
        <v>201</v>
      </c>
      <c r="R22" s="9">
        <v>2</v>
      </c>
    </row>
    <row r="23" spans="1:18" ht="15.75" thickBot="1" x14ac:dyDescent="0.3"/>
    <row r="24" spans="1:18" ht="15.75" thickBot="1" x14ac:dyDescent="0.3">
      <c r="A24" s="12"/>
      <c r="C24" s="13" t="s">
        <v>13</v>
      </c>
    </row>
    <row r="25" spans="1:18" ht="15.75" thickBot="1" x14ac:dyDescent="0.3">
      <c r="A25" s="14"/>
      <c r="C25" s="13" t="s">
        <v>14</v>
      </c>
    </row>
    <row r="26" spans="1:18" x14ac:dyDescent="0.25">
      <c r="C26" t="s">
        <v>11</v>
      </c>
    </row>
  </sheetData>
  <mergeCells count="18">
    <mergeCell ref="C3:D3"/>
    <mergeCell ref="F3:H3"/>
    <mergeCell ref="K3:N3"/>
    <mergeCell ref="C4:D4"/>
    <mergeCell ref="F4:H4"/>
    <mergeCell ref="K4:N4"/>
    <mergeCell ref="C5:D5"/>
    <mergeCell ref="F5:H5"/>
    <mergeCell ref="F6:H6"/>
    <mergeCell ref="A8:A9"/>
    <mergeCell ref="B8:B9"/>
    <mergeCell ref="C8:C9"/>
    <mergeCell ref="D8:M8"/>
    <mergeCell ref="N8:N9"/>
    <mergeCell ref="O8:O9"/>
    <mergeCell ref="P8:P9"/>
    <mergeCell ref="Q8:Q9"/>
    <mergeCell ref="R8:R9"/>
  </mergeCells>
  <conditionalFormatting sqref="D11:J11">
    <cfRule type="cellIs" dxfId="135" priority="39" operator="greaterThanOrEqual">
      <formula>$N$11+3</formula>
    </cfRule>
    <cfRule type="cellIs" dxfId="134" priority="40" operator="lessThanOrEqual">
      <formula>$N$11-3</formula>
    </cfRule>
  </conditionalFormatting>
  <conditionalFormatting sqref="D12:J12">
    <cfRule type="cellIs" dxfId="133" priority="37" operator="greaterThanOrEqual">
      <formula>$N$12+3</formula>
    </cfRule>
    <cfRule type="cellIs" dxfId="132" priority="38" operator="lessThanOrEqual">
      <formula>$N$12-3</formula>
    </cfRule>
  </conditionalFormatting>
  <conditionalFormatting sqref="D13:J13">
    <cfRule type="cellIs" dxfId="131" priority="35" operator="greaterThanOrEqual">
      <formula>$N$13+3</formula>
    </cfRule>
    <cfRule type="cellIs" dxfId="130" priority="36" operator="lessThanOrEqual">
      <formula>$N$13-3</formula>
    </cfRule>
  </conditionalFormatting>
  <conditionalFormatting sqref="D14:J14">
    <cfRule type="cellIs" dxfId="129" priority="27" operator="greaterThanOrEqual">
      <formula>$N$14+3</formula>
    </cfRule>
    <cfRule type="cellIs" dxfId="128" priority="28" operator="lessThanOrEqual">
      <formula>$N$14-3</formula>
    </cfRule>
  </conditionalFormatting>
  <conditionalFormatting sqref="D15:J15">
    <cfRule type="cellIs" dxfId="127" priority="33" operator="greaterThanOrEqual">
      <formula>$N$15+3</formula>
    </cfRule>
    <cfRule type="cellIs" dxfId="126" priority="34" operator="lessThanOrEqual">
      <formula>$N$15-3</formula>
    </cfRule>
  </conditionalFormatting>
  <conditionalFormatting sqref="D17:J17">
    <cfRule type="cellIs" dxfId="125" priority="15" operator="greaterThanOrEqual">
      <formula>$N$17+3</formula>
    </cfRule>
    <cfRule type="cellIs" dxfId="124" priority="16" operator="lessThanOrEqual">
      <formula>$N$17-3</formula>
    </cfRule>
  </conditionalFormatting>
  <conditionalFormatting sqref="D18:J18">
    <cfRule type="cellIs" dxfId="123" priority="13" operator="greaterThanOrEqual">
      <formula>$N$18+3</formula>
    </cfRule>
    <cfRule type="cellIs" dxfId="122" priority="14" operator="lessThanOrEqual">
      <formula>$N$18-3</formula>
    </cfRule>
  </conditionalFormatting>
  <conditionalFormatting sqref="D19:J19">
    <cfRule type="cellIs" dxfId="121" priority="17" operator="greaterThanOrEqual">
      <formula>$N$19+3</formula>
    </cfRule>
    <cfRule type="cellIs" dxfId="120" priority="18" operator="lessThanOrEqual">
      <formula>$N$19-3</formula>
    </cfRule>
  </conditionalFormatting>
  <conditionalFormatting sqref="D20:J20">
    <cfRule type="cellIs" dxfId="119" priority="19" operator="greaterThanOrEqual">
      <formula>$N$20+3</formula>
    </cfRule>
    <cfRule type="cellIs" dxfId="118" priority="20" operator="lessThanOrEqual">
      <formula>$N$20-3</formula>
    </cfRule>
  </conditionalFormatting>
  <conditionalFormatting sqref="D22:J22">
    <cfRule type="cellIs" dxfId="117" priority="21" operator="greaterThanOrEqual">
      <formula>$N$22+3</formula>
    </cfRule>
    <cfRule type="cellIs" dxfId="116" priority="22" operator="lessThanOrEqual">
      <formula>$N$22-3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9"/>
  <sheetViews>
    <sheetView topLeftCell="A7" workbookViewId="0">
      <selection activeCell="C34" sqref="C34"/>
    </sheetView>
  </sheetViews>
  <sheetFormatPr defaultRowHeight="15" x14ac:dyDescent="0.25"/>
  <cols>
    <col min="1" max="1" width="7.42578125" customWidth="1"/>
    <col min="3" max="3" width="22.42578125" customWidth="1"/>
    <col min="15" max="15" width="10.140625" customWidth="1"/>
    <col min="16" max="16" width="10.5703125" customWidth="1"/>
    <col min="17" max="17" width="21.7109375" customWidth="1"/>
  </cols>
  <sheetData>
    <row r="1" spans="1:17" ht="21" x14ac:dyDescent="0.25">
      <c r="A1" s="26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x14ac:dyDescent="0.25">
      <c r="A3" s="3" t="s">
        <v>0</v>
      </c>
      <c r="B3" s="11">
        <v>1</v>
      </c>
      <c r="C3" s="52" t="s">
        <v>26</v>
      </c>
      <c r="D3" s="52"/>
      <c r="E3" s="11">
        <v>4</v>
      </c>
      <c r="F3" s="49" t="s">
        <v>19</v>
      </c>
      <c r="G3" s="49"/>
      <c r="H3" s="49"/>
      <c r="I3" t="s">
        <v>12</v>
      </c>
      <c r="J3">
        <v>1</v>
      </c>
      <c r="K3" t="s">
        <v>28</v>
      </c>
      <c r="M3" s="11"/>
      <c r="N3" s="11"/>
      <c r="O3" s="11"/>
      <c r="P3" s="2"/>
    </row>
    <row r="4" spans="1:17" x14ac:dyDescent="0.25">
      <c r="A4" s="3"/>
      <c r="B4" s="11">
        <v>2</v>
      </c>
      <c r="C4" s="52" t="s">
        <v>32</v>
      </c>
      <c r="D4" s="52"/>
      <c r="E4" s="11">
        <v>5</v>
      </c>
      <c r="F4" s="49" t="s">
        <v>15</v>
      </c>
      <c r="G4" s="49"/>
      <c r="H4" s="49"/>
      <c r="J4">
        <v>2</v>
      </c>
      <c r="K4" t="s">
        <v>23</v>
      </c>
      <c r="M4" s="11"/>
      <c r="N4" s="11"/>
      <c r="O4" s="11"/>
      <c r="P4" s="2"/>
    </row>
    <row r="5" spans="1:17" x14ac:dyDescent="0.25">
      <c r="A5" s="3"/>
      <c r="B5" s="11">
        <v>3</v>
      </c>
      <c r="C5" s="52" t="s">
        <v>33</v>
      </c>
      <c r="D5" s="52"/>
      <c r="E5" s="11">
        <v>6</v>
      </c>
      <c r="F5" s="49"/>
      <c r="G5" s="49"/>
      <c r="H5" s="49"/>
      <c r="I5" s="11"/>
      <c r="J5" s="11">
        <v>3</v>
      </c>
      <c r="K5" s="11" t="s">
        <v>22</v>
      </c>
      <c r="L5" s="2"/>
      <c r="M5" s="2"/>
      <c r="N5" s="2"/>
      <c r="O5" s="2"/>
      <c r="P5" s="3"/>
    </row>
    <row r="6" spans="1:17" x14ac:dyDescent="0.25">
      <c r="A6" s="3"/>
      <c r="B6" s="11"/>
      <c r="C6" s="11"/>
      <c r="D6" s="11"/>
      <c r="E6" s="11">
        <v>7</v>
      </c>
      <c r="F6" s="49"/>
      <c r="G6" s="49"/>
      <c r="H6" s="49"/>
      <c r="I6" s="11"/>
      <c r="J6" s="11"/>
      <c r="K6" s="11"/>
      <c r="L6" s="2"/>
      <c r="M6" s="11"/>
      <c r="N6" s="2"/>
      <c r="O6" s="2"/>
      <c r="P6" s="3"/>
    </row>
    <row r="7" spans="1:17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2"/>
      <c r="M7" s="11"/>
      <c r="N7" s="2"/>
      <c r="O7" s="2"/>
      <c r="P7" s="3"/>
    </row>
    <row r="8" spans="1:17" x14ac:dyDescent="0.25">
      <c r="A8" s="45"/>
      <c r="B8" s="45" t="s">
        <v>1</v>
      </c>
      <c r="C8" s="45" t="s">
        <v>2</v>
      </c>
      <c r="D8" s="50" t="s">
        <v>0</v>
      </c>
      <c r="E8" s="51"/>
      <c r="F8" s="51"/>
      <c r="G8" s="51"/>
      <c r="H8" s="51"/>
      <c r="I8" s="51"/>
      <c r="J8" s="51"/>
      <c r="K8" s="51"/>
      <c r="L8" s="45" t="s">
        <v>3</v>
      </c>
      <c r="M8" s="45" t="s">
        <v>4</v>
      </c>
      <c r="N8" s="45" t="s">
        <v>5</v>
      </c>
      <c r="O8" s="45" t="s">
        <v>6</v>
      </c>
      <c r="P8" s="47" t="s">
        <v>7</v>
      </c>
    </row>
    <row r="9" spans="1:17" x14ac:dyDescent="0.25">
      <c r="A9" s="46"/>
      <c r="B9" s="46"/>
      <c r="C9" s="46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 t="s">
        <v>9</v>
      </c>
      <c r="J9" s="4" t="s">
        <v>10</v>
      </c>
      <c r="K9" s="4" t="s">
        <v>35</v>
      </c>
      <c r="L9" s="46"/>
      <c r="M9" s="46"/>
      <c r="N9" s="46"/>
      <c r="O9" s="46"/>
      <c r="P9" s="48"/>
    </row>
    <row r="10" spans="1:17" x14ac:dyDescent="0.25">
      <c r="A10" s="10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7" x14ac:dyDescent="0.25">
      <c r="A11" s="6"/>
      <c r="B11" s="6">
        <v>1</v>
      </c>
      <c r="C11" s="24" t="s">
        <v>80</v>
      </c>
      <c r="D11" s="6">
        <v>28</v>
      </c>
      <c r="E11" s="6">
        <v>26</v>
      </c>
      <c r="F11" s="15">
        <v>26</v>
      </c>
      <c r="G11" s="6">
        <v>25</v>
      </c>
      <c r="H11" s="6">
        <v>26</v>
      </c>
      <c r="I11" s="6">
        <v>28</v>
      </c>
      <c r="J11" s="6">
        <v>28</v>
      </c>
      <c r="K11" s="6">
        <v>29</v>
      </c>
      <c r="L11" s="7">
        <f>ROUND(M11/5,1)</f>
        <v>26.2</v>
      </c>
      <c r="M11" s="7">
        <f>D11+E11+F11+G11+H11</f>
        <v>131</v>
      </c>
      <c r="N11" s="8"/>
      <c r="O11" s="7">
        <f t="shared" ref="O11:O32" si="0">M11-N11</f>
        <v>131</v>
      </c>
      <c r="P11" s="9">
        <v>4</v>
      </c>
      <c r="Q11" s="25" t="s">
        <v>53</v>
      </c>
    </row>
    <row r="12" spans="1:17" x14ac:dyDescent="0.25">
      <c r="A12" s="6"/>
      <c r="B12" s="6">
        <v>2</v>
      </c>
      <c r="C12" s="6"/>
      <c r="D12" s="6">
        <v>25</v>
      </c>
      <c r="E12" s="6">
        <v>26</v>
      </c>
      <c r="F12" s="6">
        <v>25</v>
      </c>
      <c r="G12" s="6">
        <v>25</v>
      </c>
      <c r="H12" s="6">
        <v>25</v>
      </c>
      <c r="I12" s="6">
        <v>25</v>
      </c>
      <c r="J12" s="6">
        <v>27</v>
      </c>
      <c r="K12" s="6">
        <v>25</v>
      </c>
      <c r="L12" s="7">
        <f t="shared" ref="L12:L26" si="1">ROUND(M12/5,1)</f>
        <v>25.2</v>
      </c>
      <c r="M12" s="7">
        <f t="shared" ref="M12:M26" si="2">D12+E12+F12+G12+H12</f>
        <v>126</v>
      </c>
      <c r="N12" s="8"/>
      <c r="O12" s="7">
        <f t="shared" si="0"/>
        <v>126</v>
      </c>
      <c r="P12" s="9"/>
      <c r="Q12" s="25"/>
    </row>
    <row r="13" spans="1:17" x14ac:dyDescent="0.25">
      <c r="A13" s="6"/>
      <c r="B13" s="6">
        <v>3</v>
      </c>
      <c r="C13" s="6"/>
      <c r="D13" s="6">
        <v>25</v>
      </c>
      <c r="E13" s="6">
        <v>25</v>
      </c>
      <c r="F13" s="6">
        <v>26</v>
      </c>
      <c r="G13" s="6">
        <v>25</v>
      </c>
      <c r="H13" s="6">
        <v>25</v>
      </c>
      <c r="I13" s="6">
        <v>25</v>
      </c>
      <c r="J13" s="6">
        <v>25</v>
      </c>
      <c r="K13" s="6">
        <v>26</v>
      </c>
      <c r="L13" s="7">
        <f t="shared" si="1"/>
        <v>25.2</v>
      </c>
      <c r="M13" s="7">
        <f t="shared" si="2"/>
        <v>126</v>
      </c>
      <c r="N13" s="8"/>
      <c r="O13" s="7">
        <f t="shared" si="0"/>
        <v>126</v>
      </c>
      <c r="P13" s="9"/>
      <c r="Q13" s="25"/>
    </row>
    <row r="14" spans="1:17" x14ac:dyDescent="0.25">
      <c r="A14" s="6"/>
      <c r="B14" s="6">
        <v>4</v>
      </c>
      <c r="C14" s="6"/>
      <c r="D14" s="6">
        <v>25</v>
      </c>
      <c r="E14" s="6">
        <v>25</v>
      </c>
      <c r="F14" s="6">
        <v>25</v>
      </c>
      <c r="G14" s="6">
        <v>25</v>
      </c>
      <c r="H14" s="6">
        <v>25</v>
      </c>
      <c r="I14" s="6">
        <v>25</v>
      </c>
      <c r="J14" s="6">
        <v>25</v>
      </c>
      <c r="K14" s="6">
        <v>25</v>
      </c>
      <c r="L14" s="7">
        <f t="shared" si="1"/>
        <v>25</v>
      </c>
      <c r="M14" s="7">
        <f t="shared" si="2"/>
        <v>125</v>
      </c>
      <c r="N14" s="8"/>
      <c r="O14" s="7">
        <f t="shared" si="0"/>
        <v>125</v>
      </c>
      <c r="P14" s="9"/>
      <c r="Q14" s="25"/>
    </row>
    <row r="15" spans="1:17" x14ac:dyDescent="0.25">
      <c r="A15" s="6"/>
      <c r="B15" s="6">
        <v>5</v>
      </c>
      <c r="C15" s="24" t="s">
        <v>81</v>
      </c>
      <c r="D15" s="6">
        <v>29</v>
      </c>
      <c r="E15" s="6">
        <v>29</v>
      </c>
      <c r="F15" s="6">
        <v>28</v>
      </c>
      <c r="G15" s="6">
        <v>27</v>
      </c>
      <c r="H15" s="6">
        <v>26</v>
      </c>
      <c r="I15" s="6">
        <v>30</v>
      </c>
      <c r="J15" s="6">
        <v>29</v>
      </c>
      <c r="K15" s="6">
        <v>30</v>
      </c>
      <c r="L15" s="7">
        <f t="shared" si="1"/>
        <v>27.8</v>
      </c>
      <c r="M15" s="7">
        <f t="shared" si="2"/>
        <v>139</v>
      </c>
      <c r="N15" s="8"/>
      <c r="O15" s="7">
        <f t="shared" si="0"/>
        <v>139</v>
      </c>
      <c r="P15" s="9">
        <v>2</v>
      </c>
      <c r="Q15" s="25"/>
    </row>
    <row r="16" spans="1:17" x14ac:dyDescent="0.25">
      <c r="A16" s="6"/>
      <c r="B16" s="6">
        <v>6</v>
      </c>
      <c r="C16" s="6"/>
      <c r="D16" s="6">
        <v>25</v>
      </c>
      <c r="E16" s="6">
        <v>25</v>
      </c>
      <c r="F16" s="6">
        <v>25</v>
      </c>
      <c r="G16" s="15">
        <v>25</v>
      </c>
      <c r="H16" s="6">
        <v>25</v>
      </c>
      <c r="I16" s="6">
        <v>25</v>
      </c>
      <c r="J16" s="6">
        <v>25</v>
      </c>
      <c r="K16" s="6">
        <v>25</v>
      </c>
      <c r="L16" s="7">
        <f t="shared" si="1"/>
        <v>25</v>
      </c>
      <c r="M16" s="7">
        <f t="shared" si="2"/>
        <v>125</v>
      </c>
      <c r="N16" s="8"/>
      <c r="O16" s="7">
        <f t="shared" si="0"/>
        <v>125</v>
      </c>
      <c r="P16" s="9"/>
      <c r="Q16" s="25" t="s">
        <v>54</v>
      </c>
    </row>
    <row r="17" spans="1:17" x14ac:dyDescent="0.25">
      <c r="A17" s="6"/>
      <c r="B17" s="6">
        <v>7</v>
      </c>
      <c r="C17" s="6"/>
      <c r="D17" s="6">
        <v>25</v>
      </c>
      <c r="E17" s="6">
        <v>25</v>
      </c>
      <c r="F17" s="6">
        <v>25</v>
      </c>
      <c r="G17" s="6">
        <v>25</v>
      </c>
      <c r="H17" s="6">
        <v>27</v>
      </c>
      <c r="I17" s="6">
        <v>27</v>
      </c>
      <c r="J17" s="6">
        <v>25</v>
      </c>
      <c r="K17" s="6">
        <v>25</v>
      </c>
      <c r="L17" s="7">
        <f t="shared" si="1"/>
        <v>25.4</v>
      </c>
      <c r="M17" s="7">
        <f t="shared" si="2"/>
        <v>127</v>
      </c>
      <c r="N17" s="8"/>
      <c r="O17" s="7">
        <f t="shared" si="0"/>
        <v>127</v>
      </c>
      <c r="P17" s="9"/>
      <c r="Q17" s="25"/>
    </row>
    <row r="18" spans="1:17" x14ac:dyDescent="0.25">
      <c r="A18" s="6"/>
      <c r="B18" s="6">
        <v>8</v>
      </c>
      <c r="C18" s="24" t="s">
        <v>82</v>
      </c>
      <c r="D18" s="6">
        <v>30</v>
      </c>
      <c r="E18" s="16">
        <v>29</v>
      </c>
      <c r="F18" s="6">
        <v>29</v>
      </c>
      <c r="G18" s="6">
        <v>29</v>
      </c>
      <c r="H18" s="6">
        <v>30</v>
      </c>
      <c r="I18" s="16">
        <v>26</v>
      </c>
      <c r="J18" s="16">
        <v>25</v>
      </c>
      <c r="K18" s="16">
        <v>25</v>
      </c>
      <c r="L18" s="7">
        <f t="shared" si="1"/>
        <v>29.4</v>
      </c>
      <c r="M18" s="7">
        <f t="shared" si="2"/>
        <v>147</v>
      </c>
      <c r="N18" s="8"/>
      <c r="O18" s="7">
        <f t="shared" si="0"/>
        <v>147</v>
      </c>
      <c r="P18" s="9">
        <v>1</v>
      </c>
      <c r="Q18" s="25" t="s">
        <v>60</v>
      </c>
    </row>
    <row r="19" spans="1:17" x14ac:dyDescent="0.25">
      <c r="A19" s="6"/>
      <c r="B19" s="6">
        <v>9</v>
      </c>
      <c r="C19" s="6"/>
      <c r="D19" s="6">
        <v>26</v>
      </c>
      <c r="E19" s="6">
        <v>25</v>
      </c>
      <c r="F19" s="6">
        <v>25</v>
      </c>
      <c r="G19" s="6">
        <v>25</v>
      </c>
      <c r="H19" s="6">
        <v>25</v>
      </c>
      <c r="I19" s="6">
        <v>25</v>
      </c>
      <c r="J19" s="6">
        <v>25</v>
      </c>
      <c r="K19" s="6">
        <v>26</v>
      </c>
      <c r="L19" s="7">
        <f t="shared" si="1"/>
        <v>25.2</v>
      </c>
      <c r="M19" s="7">
        <f t="shared" si="2"/>
        <v>126</v>
      </c>
      <c r="N19" s="8"/>
      <c r="O19" s="7">
        <f t="shared" si="0"/>
        <v>126</v>
      </c>
      <c r="P19" s="9"/>
      <c r="Q19" s="25"/>
    </row>
    <row r="20" spans="1:17" x14ac:dyDescent="0.25">
      <c r="A20" s="6"/>
      <c r="B20" s="6">
        <v>10</v>
      </c>
      <c r="C20" s="24" t="s">
        <v>83</v>
      </c>
      <c r="D20" s="6">
        <v>25</v>
      </c>
      <c r="E20" s="6">
        <v>27</v>
      </c>
      <c r="F20" s="6">
        <v>25</v>
      </c>
      <c r="G20" s="6">
        <v>25</v>
      </c>
      <c r="H20" s="6">
        <v>29</v>
      </c>
      <c r="I20" s="6">
        <v>26</v>
      </c>
      <c r="J20" s="6">
        <v>25</v>
      </c>
      <c r="K20" s="6">
        <v>25</v>
      </c>
      <c r="L20" s="7">
        <f t="shared" si="1"/>
        <v>26.2</v>
      </c>
      <c r="M20" s="7">
        <f t="shared" si="2"/>
        <v>131</v>
      </c>
      <c r="N20" s="8"/>
      <c r="O20" s="7">
        <f t="shared" si="0"/>
        <v>131</v>
      </c>
      <c r="P20" s="9">
        <v>4</v>
      </c>
      <c r="Q20" s="25"/>
    </row>
    <row r="21" spans="1:17" x14ac:dyDescent="0.25">
      <c r="A21" s="6"/>
      <c r="B21" s="6">
        <v>11</v>
      </c>
      <c r="C21" s="6"/>
      <c r="D21" s="6">
        <v>27</v>
      </c>
      <c r="E21" s="6">
        <v>25</v>
      </c>
      <c r="F21" s="6">
        <v>25</v>
      </c>
      <c r="G21" s="15">
        <v>26</v>
      </c>
      <c r="H21" s="6">
        <v>25</v>
      </c>
      <c r="I21" s="6">
        <v>25</v>
      </c>
      <c r="J21" s="6">
        <v>25</v>
      </c>
      <c r="K21" s="6">
        <v>25</v>
      </c>
      <c r="L21" s="7">
        <f t="shared" si="1"/>
        <v>25.6</v>
      </c>
      <c r="M21" s="7">
        <f t="shared" si="2"/>
        <v>128</v>
      </c>
      <c r="N21" s="8"/>
      <c r="O21" s="7">
        <f t="shared" si="0"/>
        <v>128</v>
      </c>
      <c r="P21" s="9"/>
      <c r="Q21" s="25" t="s">
        <v>55</v>
      </c>
    </row>
    <row r="22" spans="1:17" x14ac:dyDescent="0.25">
      <c r="A22" s="6"/>
      <c r="B22" s="6">
        <v>12</v>
      </c>
      <c r="C22" s="24" t="s">
        <v>84</v>
      </c>
      <c r="D22" s="6">
        <v>26</v>
      </c>
      <c r="E22" s="15">
        <v>26</v>
      </c>
      <c r="F22" s="6">
        <v>26</v>
      </c>
      <c r="G22" s="6">
        <v>26</v>
      </c>
      <c r="H22" s="6">
        <v>25</v>
      </c>
      <c r="I22" s="15">
        <v>29</v>
      </c>
      <c r="J22" s="15">
        <v>30</v>
      </c>
      <c r="K22" s="15">
        <v>28</v>
      </c>
      <c r="L22" s="7">
        <f t="shared" si="1"/>
        <v>25.8</v>
      </c>
      <c r="M22" s="7">
        <f t="shared" si="2"/>
        <v>129</v>
      </c>
      <c r="N22" s="8"/>
      <c r="O22" s="7">
        <f t="shared" si="0"/>
        <v>129</v>
      </c>
      <c r="P22" s="9">
        <v>5</v>
      </c>
      <c r="Q22" s="25" t="s">
        <v>61</v>
      </c>
    </row>
    <row r="23" spans="1:17" x14ac:dyDescent="0.25">
      <c r="A23" s="6"/>
      <c r="B23" s="6">
        <v>13</v>
      </c>
      <c r="C23" s="6"/>
      <c r="D23" s="6">
        <v>25</v>
      </c>
      <c r="E23" s="6">
        <v>25</v>
      </c>
      <c r="F23" s="6">
        <v>25</v>
      </c>
      <c r="G23" s="6">
        <v>25</v>
      </c>
      <c r="H23" s="6">
        <v>25</v>
      </c>
      <c r="I23" s="6">
        <v>25</v>
      </c>
      <c r="J23" s="6">
        <v>26</v>
      </c>
      <c r="K23" s="6">
        <v>25</v>
      </c>
      <c r="L23" s="7">
        <f t="shared" si="1"/>
        <v>25</v>
      </c>
      <c r="M23" s="7">
        <f t="shared" si="2"/>
        <v>125</v>
      </c>
      <c r="N23" s="8"/>
      <c r="O23" s="7">
        <f t="shared" si="0"/>
        <v>125</v>
      </c>
      <c r="P23" s="9"/>
      <c r="Q23" s="25"/>
    </row>
    <row r="24" spans="1:17" x14ac:dyDescent="0.25">
      <c r="A24" s="6"/>
      <c r="B24" s="6">
        <v>14</v>
      </c>
      <c r="C24" s="6"/>
      <c r="D24" s="6">
        <v>25</v>
      </c>
      <c r="E24" s="6">
        <v>25</v>
      </c>
      <c r="F24" s="6">
        <v>26</v>
      </c>
      <c r="G24" s="6">
        <v>26</v>
      </c>
      <c r="H24" s="6">
        <v>25</v>
      </c>
      <c r="I24" s="6">
        <v>25</v>
      </c>
      <c r="J24" s="6">
        <v>25</v>
      </c>
      <c r="K24" s="6">
        <v>26</v>
      </c>
      <c r="L24" s="7">
        <f t="shared" si="1"/>
        <v>25.4</v>
      </c>
      <c r="M24" s="7">
        <f>D24+E24+F24+G24+H24</f>
        <v>127</v>
      </c>
      <c r="N24" s="8"/>
      <c r="O24" s="7">
        <f t="shared" si="0"/>
        <v>127</v>
      </c>
      <c r="P24" s="9"/>
    </row>
    <row r="25" spans="1:17" x14ac:dyDescent="0.25">
      <c r="A25" s="6"/>
      <c r="B25" s="6">
        <v>15</v>
      </c>
      <c r="C25" s="24" t="s">
        <v>85</v>
      </c>
      <c r="D25" s="6">
        <v>26</v>
      </c>
      <c r="E25" s="6">
        <v>28</v>
      </c>
      <c r="F25" s="6">
        <v>27</v>
      </c>
      <c r="G25" s="6">
        <v>25</v>
      </c>
      <c r="H25" s="6">
        <v>26</v>
      </c>
      <c r="I25" s="6">
        <v>26</v>
      </c>
      <c r="J25" s="6">
        <v>25</v>
      </c>
      <c r="K25" s="6">
        <v>27</v>
      </c>
      <c r="L25" s="7">
        <f t="shared" si="1"/>
        <v>26.4</v>
      </c>
      <c r="M25" s="7">
        <f t="shared" si="2"/>
        <v>132</v>
      </c>
      <c r="N25" s="8"/>
      <c r="O25" s="7">
        <f t="shared" si="0"/>
        <v>132</v>
      </c>
      <c r="P25" s="9">
        <v>3</v>
      </c>
    </row>
    <row r="26" spans="1:17" x14ac:dyDescent="0.25">
      <c r="A26" s="6"/>
      <c r="B26" s="6">
        <v>16</v>
      </c>
      <c r="C26" s="6"/>
      <c r="D26" s="6">
        <v>25</v>
      </c>
      <c r="E26" s="6">
        <v>25</v>
      </c>
      <c r="F26" s="6">
        <v>25</v>
      </c>
      <c r="G26" s="6">
        <v>25</v>
      </c>
      <c r="H26" s="6">
        <v>28</v>
      </c>
      <c r="I26" s="6">
        <v>25</v>
      </c>
      <c r="J26" s="6">
        <v>25</v>
      </c>
      <c r="K26" s="6">
        <v>25</v>
      </c>
      <c r="L26" s="7">
        <f t="shared" si="1"/>
        <v>25.6</v>
      </c>
      <c r="M26" s="7">
        <f t="shared" si="2"/>
        <v>128</v>
      </c>
      <c r="N26" s="8"/>
      <c r="O26" s="7">
        <f t="shared" si="0"/>
        <v>128</v>
      </c>
      <c r="P26" s="9"/>
    </row>
    <row r="27" spans="1:17" x14ac:dyDescent="0.25">
      <c r="A27" s="10" t="s">
        <v>43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7" x14ac:dyDescent="0.25">
      <c r="A28" s="6"/>
      <c r="B28" s="6">
        <v>1</v>
      </c>
      <c r="C28" s="24" t="s">
        <v>86</v>
      </c>
      <c r="D28" s="6">
        <v>29</v>
      </c>
      <c r="E28" s="6">
        <v>29</v>
      </c>
      <c r="F28" s="6">
        <v>30</v>
      </c>
      <c r="G28" s="6">
        <v>30</v>
      </c>
      <c r="H28" s="6">
        <v>29</v>
      </c>
      <c r="I28" s="6">
        <v>30</v>
      </c>
      <c r="J28" s="6">
        <v>29</v>
      </c>
      <c r="K28" s="6">
        <v>30</v>
      </c>
      <c r="L28" s="7">
        <f>ROUND(M28/5,1)</f>
        <v>29.4</v>
      </c>
      <c r="M28" s="7">
        <f>D28+E28+F28+G28+H28</f>
        <v>147</v>
      </c>
      <c r="N28" s="8"/>
      <c r="O28" s="7">
        <f t="shared" si="0"/>
        <v>147</v>
      </c>
      <c r="P28" s="9">
        <v>1</v>
      </c>
    </row>
    <row r="29" spans="1:17" x14ac:dyDescent="0.25">
      <c r="A29" s="10" t="s">
        <v>44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7" x14ac:dyDescent="0.25">
      <c r="A30" s="6"/>
      <c r="B30" s="6">
        <v>1</v>
      </c>
      <c r="C30" s="24" t="s">
        <v>87</v>
      </c>
      <c r="D30" s="6">
        <v>28</v>
      </c>
      <c r="E30" s="6">
        <v>28</v>
      </c>
      <c r="F30" s="6">
        <v>29</v>
      </c>
      <c r="G30" s="6">
        <v>28</v>
      </c>
      <c r="H30" s="6">
        <v>29</v>
      </c>
      <c r="I30" s="6">
        <v>30</v>
      </c>
      <c r="J30" s="6">
        <v>28</v>
      </c>
      <c r="K30" s="6">
        <v>28</v>
      </c>
      <c r="L30" s="7">
        <f>ROUND(M30/5,1)</f>
        <v>28.4</v>
      </c>
      <c r="M30" s="7">
        <f>D30+E30+F30+G30+H30</f>
        <v>142</v>
      </c>
      <c r="N30" s="8"/>
      <c r="O30" s="7">
        <f t="shared" si="0"/>
        <v>142</v>
      </c>
      <c r="P30" s="9">
        <v>3</v>
      </c>
    </row>
    <row r="31" spans="1:17" x14ac:dyDescent="0.25">
      <c r="A31" s="6"/>
      <c r="B31" s="6">
        <v>2</v>
      </c>
      <c r="C31" s="24" t="s">
        <v>88</v>
      </c>
      <c r="D31" s="6">
        <v>30</v>
      </c>
      <c r="E31" s="6">
        <v>30</v>
      </c>
      <c r="F31" s="6">
        <v>30</v>
      </c>
      <c r="G31" s="6">
        <v>29</v>
      </c>
      <c r="H31" s="6">
        <v>30</v>
      </c>
      <c r="I31" s="6">
        <v>29</v>
      </c>
      <c r="J31" s="6">
        <v>30</v>
      </c>
      <c r="K31" s="6">
        <v>30</v>
      </c>
      <c r="L31" s="7">
        <f t="shared" ref="L31:L32" si="3">ROUND(M31/5,1)</f>
        <v>29.8</v>
      </c>
      <c r="M31" s="7">
        <f t="shared" ref="M31:M32" si="4">D31+E31+F31+G31+H31</f>
        <v>149</v>
      </c>
      <c r="N31" s="8"/>
      <c r="O31" s="7">
        <f t="shared" si="0"/>
        <v>149</v>
      </c>
      <c r="P31" s="9">
        <v>1</v>
      </c>
    </row>
    <row r="32" spans="1:17" x14ac:dyDescent="0.25">
      <c r="A32" s="6"/>
      <c r="B32" s="6">
        <v>3</v>
      </c>
      <c r="C32" s="24" t="s">
        <v>74</v>
      </c>
      <c r="D32" s="6">
        <v>29</v>
      </c>
      <c r="E32" s="6">
        <v>29</v>
      </c>
      <c r="F32" s="6">
        <v>28</v>
      </c>
      <c r="G32" s="6">
        <v>30</v>
      </c>
      <c r="H32" s="6">
        <v>28</v>
      </c>
      <c r="I32" s="6">
        <v>28</v>
      </c>
      <c r="J32" s="6">
        <v>29</v>
      </c>
      <c r="K32" s="6">
        <v>29</v>
      </c>
      <c r="L32" s="7">
        <f t="shared" si="3"/>
        <v>28.8</v>
      </c>
      <c r="M32" s="7">
        <f t="shared" si="4"/>
        <v>144</v>
      </c>
      <c r="N32" s="8"/>
      <c r="O32" s="7">
        <f t="shared" si="0"/>
        <v>144</v>
      </c>
      <c r="P32" s="9">
        <v>2</v>
      </c>
    </row>
    <row r="33" spans="1:16" x14ac:dyDescent="0.25">
      <c r="A33" s="10" t="s">
        <v>45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5">
      <c r="A34" s="6"/>
      <c r="B34" s="6">
        <v>1</v>
      </c>
      <c r="C34" s="24" t="s">
        <v>75</v>
      </c>
      <c r="D34" s="6">
        <v>28</v>
      </c>
      <c r="E34" s="6">
        <v>29</v>
      </c>
      <c r="F34" s="6">
        <v>28</v>
      </c>
      <c r="G34" s="6">
        <v>29</v>
      </c>
      <c r="H34" s="6">
        <v>30</v>
      </c>
      <c r="I34" s="6">
        <v>30</v>
      </c>
      <c r="J34" s="6">
        <v>30</v>
      </c>
      <c r="K34" s="6">
        <v>30</v>
      </c>
      <c r="L34" s="7">
        <f>ROUND(M34/5,1)</f>
        <v>28.8</v>
      </c>
      <c r="M34" s="7">
        <f>D34+E34+F34+G34+H34</f>
        <v>144</v>
      </c>
      <c r="N34" s="8"/>
      <c r="O34" s="7">
        <f t="shared" ref="O34:O35" si="5">M34-N34</f>
        <v>144</v>
      </c>
      <c r="P34" s="9">
        <v>2</v>
      </c>
    </row>
    <row r="35" spans="1:16" x14ac:dyDescent="0.25">
      <c r="A35" s="6"/>
      <c r="B35" s="6">
        <v>2</v>
      </c>
      <c r="C35" s="24" t="s">
        <v>89</v>
      </c>
      <c r="D35" s="6">
        <v>30</v>
      </c>
      <c r="E35" s="6">
        <v>28</v>
      </c>
      <c r="F35" s="6">
        <v>29</v>
      </c>
      <c r="G35" s="6">
        <v>28</v>
      </c>
      <c r="H35" s="6">
        <v>28</v>
      </c>
      <c r="I35" s="6">
        <v>29</v>
      </c>
      <c r="J35" s="6">
        <v>29</v>
      </c>
      <c r="K35" s="6">
        <v>29</v>
      </c>
      <c r="L35" s="7">
        <f>ROUND(M35/5,1)</f>
        <v>28.6</v>
      </c>
      <c r="M35" s="7">
        <f>D35+E35+F35+G35+H35</f>
        <v>143</v>
      </c>
      <c r="N35" s="8"/>
      <c r="O35" s="7">
        <f t="shared" si="5"/>
        <v>143</v>
      </c>
      <c r="P35" s="9">
        <v>3</v>
      </c>
    </row>
    <row r="36" spans="1:16" ht="15.75" thickBot="1" x14ac:dyDescent="0.3"/>
    <row r="37" spans="1:16" ht="15.75" thickBot="1" x14ac:dyDescent="0.3">
      <c r="A37" s="12"/>
      <c r="C37" s="13" t="s">
        <v>13</v>
      </c>
    </row>
    <row r="38" spans="1:16" ht="15.75" thickBot="1" x14ac:dyDescent="0.3">
      <c r="A38" s="14"/>
      <c r="C38" s="13" t="s">
        <v>14</v>
      </c>
    </row>
    <row r="39" spans="1:16" x14ac:dyDescent="0.25">
      <c r="C39" t="s">
        <v>11</v>
      </c>
    </row>
  </sheetData>
  <mergeCells count="16">
    <mergeCell ref="C3:D3"/>
    <mergeCell ref="F3:H3"/>
    <mergeCell ref="C4:D4"/>
    <mergeCell ref="F4:H4"/>
    <mergeCell ref="C5:D5"/>
    <mergeCell ref="F5:H5"/>
    <mergeCell ref="F6:H6"/>
    <mergeCell ref="A8:A9"/>
    <mergeCell ref="B8:B9"/>
    <mergeCell ref="C8:C9"/>
    <mergeCell ref="D8:K8"/>
    <mergeCell ref="L8:L9"/>
    <mergeCell ref="M8:M9"/>
    <mergeCell ref="N8:N9"/>
    <mergeCell ref="O8:O9"/>
    <mergeCell ref="P8:P9"/>
  </mergeCells>
  <conditionalFormatting sqref="D11:H11">
    <cfRule type="cellIs" dxfId="115" priority="57" operator="greaterThanOrEqual">
      <formula>$L$11+3</formula>
    </cfRule>
    <cfRule type="cellIs" dxfId="114" priority="58" operator="lessThanOrEqual">
      <formula>$L$11-3</formula>
    </cfRule>
  </conditionalFormatting>
  <conditionalFormatting sqref="D12:H12">
    <cfRule type="cellIs" dxfId="113" priority="55" operator="greaterThanOrEqual">
      <formula>$L$12+3</formula>
    </cfRule>
    <cfRule type="cellIs" dxfId="112" priority="56" operator="lessThanOrEqual">
      <formula>$L$12-3</formula>
    </cfRule>
  </conditionalFormatting>
  <conditionalFormatting sqref="D13:H13">
    <cfRule type="cellIs" dxfId="111" priority="53" operator="greaterThanOrEqual">
      <formula>$L$13+3</formula>
    </cfRule>
    <cfRule type="cellIs" dxfId="110" priority="54" operator="lessThanOrEqual">
      <formula>$L$13-3</formula>
    </cfRule>
  </conditionalFormatting>
  <conditionalFormatting sqref="D14:H14">
    <cfRule type="cellIs" dxfId="109" priority="45" operator="greaterThanOrEqual">
      <formula>$L$14+3</formula>
    </cfRule>
    <cfRule type="cellIs" dxfId="108" priority="46" operator="lessThanOrEqual">
      <formula>$L$14-3</formula>
    </cfRule>
  </conditionalFormatting>
  <conditionalFormatting sqref="D15:H15">
    <cfRule type="cellIs" dxfId="107" priority="51" operator="greaterThanOrEqual">
      <formula>$L$15+3</formula>
    </cfRule>
    <cfRule type="cellIs" dxfId="106" priority="52" operator="lessThanOrEqual">
      <formula>$L$15-3</formula>
    </cfRule>
  </conditionalFormatting>
  <conditionalFormatting sqref="D16:H16">
    <cfRule type="cellIs" dxfId="105" priority="33" operator="greaterThanOrEqual">
      <formula>$L$16+3</formula>
    </cfRule>
    <cfRule type="cellIs" dxfId="104" priority="34" operator="lessThanOrEqual">
      <formula>$L$16-3</formula>
    </cfRule>
  </conditionalFormatting>
  <conditionalFormatting sqref="D17:H17">
    <cfRule type="cellIs" dxfId="103" priority="31" operator="greaterThanOrEqual">
      <formula>$L$17+3</formula>
    </cfRule>
    <cfRule type="cellIs" dxfId="102" priority="32" operator="lessThanOrEqual">
      <formula>$L$17-3</formula>
    </cfRule>
  </conditionalFormatting>
  <conditionalFormatting sqref="D18:H18">
    <cfRule type="cellIs" dxfId="101" priority="35" operator="greaterThanOrEqual">
      <formula>$L$18+3</formula>
    </cfRule>
    <cfRule type="cellIs" dxfId="100" priority="36" operator="lessThanOrEqual">
      <formula>$L$18-3</formula>
    </cfRule>
  </conditionalFormatting>
  <conditionalFormatting sqref="D19:H19">
    <cfRule type="cellIs" dxfId="99" priority="37" operator="greaterThanOrEqual">
      <formula>$L$19+3</formula>
    </cfRule>
    <cfRule type="cellIs" dxfId="98" priority="38" operator="lessThanOrEqual">
      <formula>$L$19-3</formula>
    </cfRule>
  </conditionalFormatting>
  <conditionalFormatting sqref="D20:H20">
    <cfRule type="cellIs" dxfId="97" priority="39" operator="greaterThanOrEqual">
      <formula>$L$20+3</formula>
    </cfRule>
    <cfRule type="cellIs" dxfId="96" priority="40" operator="lessThanOrEqual">
      <formula>$L$20-3</formula>
    </cfRule>
  </conditionalFormatting>
  <conditionalFormatting sqref="D21:H21">
    <cfRule type="cellIs" dxfId="95" priority="41" operator="greaterThanOrEqual">
      <formula>$L$21+3</formula>
    </cfRule>
    <cfRule type="cellIs" dxfId="94" priority="42" operator="lessThanOrEqual">
      <formula>$L$21-3</formula>
    </cfRule>
  </conditionalFormatting>
  <conditionalFormatting sqref="D22:H22">
    <cfRule type="cellIs" dxfId="93" priority="43" operator="greaterThanOrEqual">
      <formula>$L$22+3</formula>
    </cfRule>
    <cfRule type="cellIs" dxfId="92" priority="44" operator="lessThanOrEqual">
      <formula>$L$22-3</formula>
    </cfRule>
  </conditionalFormatting>
  <conditionalFormatting sqref="D23:H23">
    <cfRule type="cellIs" dxfId="91" priority="47" operator="greaterThanOrEqual">
      <formula>$L$23+3</formula>
    </cfRule>
    <cfRule type="cellIs" dxfId="90" priority="48" operator="lessThanOrEqual">
      <formula>$L$23-3</formula>
    </cfRule>
  </conditionalFormatting>
  <conditionalFormatting sqref="D24:H24">
    <cfRule type="cellIs" dxfId="89" priority="19" operator="greaterThanOrEqual">
      <formula>$L$24+3</formula>
    </cfRule>
    <cfRule type="cellIs" dxfId="88" priority="20" operator="lessThanOrEqual">
      <formula>$L$24-3</formula>
    </cfRule>
  </conditionalFormatting>
  <conditionalFormatting sqref="D25:H25">
    <cfRule type="cellIs" dxfId="87" priority="21" operator="greaterThanOrEqual">
      <formula>$L$25+3</formula>
    </cfRule>
    <cfRule type="cellIs" dxfId="86" priority="22" operator="lessThanOrEqual">
      <formula>$L$25-3</formula>
    </cfRule>
  </conditionalFormatting>
  <conditionalFormatting sqref="D26:H26">
    <cfRule type="cellIs" dxfId="85" priority="23" operator="greaterThanOrEqual">
      <formula>$L$26+3</formula>
    </cfRule>
    <cfRule type="cellIs" dxfId="84" priority="24" operator="lessThanOrEqual">
      <formula>$L$26-3</formula>
    </cfRule>
  </conditionalFormatting>
  <conditionalFormatting sqref="D28:H28">
    <cfRule type="cellIs" dxfId="83" priority="25" operator="greaterThanOrEqual">
      <formula>$L$28+3</formula>
    </cfRule>
    <cfRule type="cellIs" dxfId="82" priority="26" operator="lessThanOrEqual">
      <formula>$L$28-3</formula>
    </cfRule>
  </conditionalFormatting>
  <conditionalFormatting sqref="D30:H30">
    <cfRule type="cellIs" dxfId="81" priority="27" operator="greaterThanOrEqual">
      <formula>$L$30+3</formula>
    </cfRule>
    <cfRule type="cellIs" dxfId="80" priority="28" operator="lessThanOrEqual">
      <formula>$L$30-3</formula>
    </cfRule>
  </conditionalFormatting>
  <conditionalFormatting sqref="D31:H31">
    <cfRule type="cellIs" dxfId="79" priority="49" operator="greaterThanOrEqual">
      <formula>$L$31+3</formula>
    </cfRule>
    <cfRule type="cellIs" dxfId="78" priority="50" operator="lessThanOrEqual">
      <formula>$L$31-3</formula>
    </cfRule>
  </conditionalFormatting>
  <conditionalFormatting sqref="D32:H32">
    <cfRule type="cellIs" dxfId="77" priority="29" operator="greaterThanOrEqual">
      <formula>$L$32+3</formula>
    </cfRule>
    <cfRule type="cellIs" dxfId="76" priority="30" operator="lessThanOrEqual">
      <formula>$L$32-3</formula>
    </cfRule>
  </conditionalFormatting>
  <conditionalFormatting sqref="D34:H34">
    <cfRule type="cellIs" dxfId="75" priority="1" operator="greaterThanOrEqual">
      <formula>$L$30+3</formula>
    </cfRule>
    <cfRule type="cellIs" dxfId="74" priority="2" operator="lessThanOrEqual">
      <formula>$L$30-3</formula>
    </cfRule>
  </conditionalFormatting>
  <conditionalFormatting sqref="D35:H35">
    <cfRule type="cellIs" dxfId="73" priority="3" operator="greaterThanOrEqual">
      <formula>$L$31+3</formula>
    </cfRule>
    <cfRule type="cellIs" dxfId="72" priority="4" operator="lessThanOrEqual">
      <formula>$L$31-3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opLeftCell="A7" workbookViewId="0">
      <selection activeCell="C31" sqref="C31"/>
    </sheetView>
  </sheetViews>
  <sheetFormatPr defaultRowHeight="15" x14ac:dyDescent="0.25"/>
  <cols>
    <col min="3" max="3" width="22.28515625" customWidth="1"/>
    <col min="14" max="14" width="10.140625" customWidth="1"/>
    <col min="18" max="18" width="16" customWidth="1"/>
  </cols>
  <sheetData>
    <row r="1" spans="1:18" ht="21" x14ac:dyDescent="0.25">
      <c r="A1" s="26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8" x14ac:dyDescent="0.25">
      <c r="A3" s="3" t="s">
        <v>0</v>
      </c>
      <c r="B3" s="11">
        <v>1</v>
      </c>
      <c r="C3" s="52" t="s">
        <v>26</v>
      </c>
      <c r="D3" s="52"/>
      <c r="E3" s="11">
        <v>4</v>
      </c>
      <c r="F3" s="11" t="s">
        <v>19</v>
      </c>
      <c r="G3" s="11"/>
      <c r="H3" s="11"/>
      <c r="I3" s="11" t="s">
        <v>12</v>
      </c>
      <c r="J3" s="11">
        <v>1</v>
      </c>
      <c r="K3" s="52" t="s">
        <v>28</v>
      </c>
      <c r="L3" s="52"/>
      <c r="M3" s="52"/>
      <c r="N3" s="11"/>
      <c r="O3" s="2"/>
    </row>
    <row r="4" spans="1:18" x14ac:dyDescent="0.25">
      <c r="A4" s="3"/>
      <c r="B4" s="11">
        <v>2</v>
      </c>
      <c r="C4" s="52" t="s">
        <v>15</v>
      </c>
      <c r="D4" s="52"/>
      <c r="E4" s="11">
        <v>5</v>
      </c>
      <c r="F4" s="11" t="s">
        <v>33</v>
      </c>
      <c r="G4" s="11"/>
      <c r="H4" s="11"/>
      <c r="I4" s="11"/>
      <c r="J4" s="11">
        <v>2</v>
      </c>
      <c r="K4" s="52" t="s">
        <v>23</v>
      </c>
      <c r="L4" s="52"/>
      <c r="M4" s="52"/>
      <c r="N4" s="11"/>
      <c r="O4" s="2"/>
    </row>
    <row r="5" spans="1:18" x14ac:dyDescent="0.25">
      <c r="A5" s="3"/>
      <c r="B5" s="11">
        <v>3</v>
      </c>
      <c r="C5" s="52" t="s">
        <v>32</v>
      </c>
      <c r="D5" s="52"/>
      <c r="E5" s="11">
        <v>6</v>
      </c>
      <c r="F5" s="11" t="s">
        <v>21</v>
      </c>
      <c r="G5" s="11"/>
      <c r="H5" s="11"/>
      <c r="I5" s="11"/>
      <c r="J5" s="11">
        <v>3</v>
      </c>
      <c r="K5" s="11" t="s">
        <v>22</v>
      </c>
      <c r="L5" s="11"/>
      <c r="M5" s="2"/>
      <c r="N5" s="2"/>
      <c r="O5" s="3"/>
    </row>
    <row r="6" spans="1:18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2"/>
      <c r="L6" s="11"/>
      <c r="M6" s="2"/>
      <c r="N6" s="2"/>
      <c r="O6" s="3"/>
    </row>
    <row r="7" spans="1:18" x14ac:dyDescent="0.25">
      <c r="A7" s="45"/>
      <c r="B7" s="45" t="s">
        <v>1</v>
      </c>
      <c r="C7" s="45" t="s">
        <v>2</v>
      </c>
      <c r="D7" s="50" t="s">
        <v>0</v>
      </c>
      <c r="E7" s="51"/>
      <c r="F7" s="51"/>
      <c r="G7" s="51"/>
      <c r="H7" s="51"/>
      <c r="I7" s="51"/>
      <c r="J7" s="51"/>
      <c r="K7" s="51"/>
      <c r="L7" s="51"/>
      <c r="M7" s="45" t="s">
        <v>3</v>
      </c>
      <c r="N7" s="45" t="s">
        <v>4</v>
      </c>
      <c r="O7" s="45" t="s">
        <v>5</v>
      </c>
      <c r="P7" s="45" t="s">
        <v>6</v>
      </c>
      <c r="Q7" s="47" t="s">
        <v>7</v>
      </c>
    </row>
    <row r="8" spans="1:18" x14ac:dyDescent="0.25">
      <c r="A8" s="46"/>
      <c r="B8" s="46"/>
      <c r="C8" s="46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>
        <v>6</v>
      </c>
      <c r="J8" s="4" t="s">
        <v>9</v>
      </c>
      <c r="K8" s="4" t="s">
        <v>10</v>
      </c>
      <c r="L8" s="4" t="s">
        <v>35</v>
      </c>
      <c r="M8" s="46"/>
      <c r="N8" s="46"/>
      <c r="O8" s="46"/>
      <c r="P8" s="46"/>
      <c r="Q8" s="48"/>
    </row>
    <row r="9" spans="1:18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</row>
    <row r="10" spans="1:18" x14ac:dyDescent="0.25">
      <c r="A10" s="6"/>
      <c r="B10" s="6">
        <v>1</v>
      </c>
      <c r="C10" s="6"/>
      <c r="D10" s="6">
        <v>25</v>
      </c>
      <c r="E10" s="6">
        <v>25</v>
      </c>
      <c r="F10" s="6">
        <v>25</v>
      </c>
      <c r="G10" s="6">
        <v>25</v>
      </c>
      <c r="H10" s="6">
        <v>25</v>
      </c>
      <c r="I10" s="7">
        <v>25</v>
      </c>
      <c r="J10" s="6">
        <v>25</v>
      </c>
      <c r="K10" s="15">
        <v>28</v>
      </c>
      <c r="L10" s="6">
        <v>25</v>
      </c>
      <c r="M10" s="7">
        <f>ROUND(N10/6,1)</f>
        <v>25</v>
      </c>
      <c r="N10" s="7">
        <f>D10+E10+F10+G10+H10+I10</f>
        <v>150</v>
      </c>
      <c r="O10" s="8"/>
      <c r="P10" s="7">
        <f t="shared" ref="P10:P31" si="0">N10-O10</f>
        <v>150</v>
      </c>
      <c r="Q10" s="9"/>
      <c r="R10" s="25" t="s">
        <v>59</v>
      </c>
    </row>
    <row r="11" spans="1:18" x14ac:dyDescent="0.25">
      <c r="A11" s="6"/>
      <c r="B11" s="6">
        <v>2</v>
      </c>
      <c r="C11" s="6"/>
      <c r="D11" s="6">
        <v>25</v>
      </c>
      <c r="E11" s="6">
        <v>25</v>
      </c>
      <c r="F11" s="6">
        <v>25</v>
      </c>
      <c r="G11" s="6">
        <v>25</v>
      </c>
      <c r="H11" s="6">
        <v>26</v>
      </c>
      <c r="I11" s="7">
        <v>25</v>
      </c>
      <c r="J11" s="6">
        <v>25</v>
      </c>
      <c r="K11" s="6">
        <v>25</v>
      </c>
      <c r="L11" s="6">
        <v>25</v>
      </c>
      <c r="M11" s="7">
        <f t="shared" ref="M11:M21" si="1">ROUND(N11/6,1)</f>
        <v>25.2</v>
      </c>
      <c r="N11" s="7">
        <f t="shared" ref="N11:N21" si="2">D11+E11+F11+G11+H11+I11</f>
        <v>151</v>
      </c>
      <c r="O11" s="8"/>
      <c r="P11" s="7">
        <f t="shared" si="0"/>
        <v>151</v>
      </c>
      <c r="Q11" s="9"/>
      <c r="R11" s="25"/>
    </row>
    <row r="12" spans="1:18" x14ac:dyDescent="0.25">
      <c r="A12" s="6"/>
      <c r="B12" s="6">
        <v>3</v>
      </c>
      <c r="C12" s="6"/>
      <c r="D12" s="6">
        <v>25</v>
      </c>
      <c r="E12" s="6">
        <v>25</v>
      </c>
      <c r="F12" s="6">
        <v>25</v>
      </c>
      <c r="G12" s="6">
        <v>26</v>
      </c>
      <c r="H12" s="6">
        <v>25</v>
      </c>
      <c r="I12" s="7">
        <v>25</v>
      </c>
      <c r="J12" s="6">
        <v>25</v>
      </c>
      <c r="K12" s="6">
        <v>25</v>
      </c>
      <c r="L12" s="6">
        <v>25</v>
      </c>
      <c r="M12" s="7">
        <f t="shared" si="1"/>
        <v>25.2</v>
      </c>
      <c r="N12" s="7">
        <f t="shared" si="2"/>
        <v>151</v>
      </c>
      <c r="O12" s="8"/>
      <c r="P12" s="7">
        <f t="shared" si="0"/>
        <v>151</v>
      </c>
      <c r="Q12" s="9"/>
      <c r="R12" s="25"/>
    </row>
    <row r="13" spans="1:18" x14ac:dyDescent="0.25">
      <c r="A13" s="6"/>
      <c r="B13" s="6">
        <v>4</v>
      </c>
      <c r="C13" s="24" t="s">
        <v>90</v>
      </c>
      <c r="D13" s="6">
        <v>27</v>
      </c>
      <c r="E13" s="6">
        <v>28</v>
      </c>
      <c r="F13" s="6">
        <v>26</v>
      </c>
      <c r="G13" s="6">
        <v>29</v>
      </c>
      <c r="H13" s="6">
        <v>25</v>
      </c>
      <c r="I13" s="7">
        <v>25</v>
      </c>
      <c r="J13" s="6">
        <v>29</v>
      </c>
      <c r="K13" s="7">
        <v>25</v>
      </c>
      <c r="L13" s="6">
        <v>29</v>
      </c>
      <c r="M13" s="7">
        <f>ROUND(N13/6,1)</f>
        <v>26.7</v>
      </c>
      <c r="N13" s="7">
        <f>D13+E13+F13+G13+H13+I13</f>
        <v>160</v>
      </c>
      <c r="O13" s="8"/>
      <c r="P13" s="7">
        <f t="shared" ref="P13:P14" si="3">N13-O13</f>
        <v>160</v>
      </c>
      <c r="Q13" s="9">
        <v>4</v>
      </c>
      <c r="R13" s="25" t="s">
        <v>56</v>
      </c>
    </row>
    <row r="14" spans="1:18" x14ac:dyDescent="0.25">
      <c r="A14" s="6"/>
      <c r="B14" s="6">
        <v>5</v>
      </c>
      <c r="C14" s="24" t="s">
        <v>91</v>
      </c>
      <c r="D14" s="6">
        <v>30</v>
      </c>
      <c r="E14" s="6">
        <v>30</v>
      </c>
      <c r="F14" s="6">
        <v>30</v>
      </c>
      <c r="G14" s="6">
        <v>30</v>
      </c>
      <c r="H14" s="6">
        <v>30</v>
      </c>
      <c r="I14" s="6">
        <v>30</v>
      </c>
      <c r="J14" s="6">
        <v>30</v>
      </c>
      <c r="K14" s="6">
        <v>30</v>
      </c>
      <c r="L14" s="6">
        <v>30</v>
      </c>
      <c r="M14" s="7">
        <f t="shared" ref="M14" si="4">ROUND(N14/6,1)</f>
        <v>30</v>
      </c>
      <c r="N14" s="7">
        <f t="shared" ref="N14" si="5">D14+E14+F14+G14+H14+I14</f>
        <v>180</v>
      </c>
      <c r="O14" s="8"/>
      <c r="P14" s="7">
        <f t="shared" si="3"/>
        <v>180</v>
      </c>
      <c r="Q14" s="9">
        <v>1</v>
      </c>
      <c r="R14" s="25"/>
    </row>
    <row r="15" spans="1:18" x14ac:dyDescent="0.25">
      <c r="A15" s="6"/>
      <c r="B15" s="6">
        <v>6</v>
      </c>
      <c r="C15" s="6"/>
      <c r="D15" s="6">
        <v>25</v>
      </c>
      <c r="E15" s="6">
        <v>26</v>
      </c>
      <c r="F15" s="6">
        <v>25</v>
      </c>
      <c r="G15" s="6">
        <v>25</v>
      </c>
      <c r="H15" s="6">
        <v>26</v>
      </c>
      <c r="I15" s="7">
        <v>25</v>
      </c>
      <c r="J15" s="6">
        <v>26</v>
      </c>
      <c r="K15" s="6">
        <v>25</v>
      </c>
      <c r="L15" s="6">
        <v>25</v>
      </c>
      <c r="M15" s="7">
        <f t="shared" si="1"/>
        <v>25.3</v>
      </c>
      <c r="N15" s="7">
        <f t="shared" si="2"/>
        <v>152</v>
      </c>
      <c r="O15" s="8"/>
      <c r="P15" s="7">
        <f t="shared" si="0"/>
        <v>152</v>
      </c>
      <c r="Q15" s="9"/>
      <c r="R15" s="25"/>
    </row>
    <row r="16" spans="1:18" x14ac:dyDescent="0.25">
      <c r="A16" s="6"/>
      <c r="B16" s="6">
        <v>7</v>
      </c>
      <c r="C16" s="24" t="s">
        <v>92</v>
      </c>
      <c r="D16" s="6">
        <v>28</v>
      </c>
      <c r="E16" s="6">
        <v>25</v>
      </c>
      <c r="F16" s="6">
        <v>26</v>
      </c>
      <c r="G16" s="6">
        <v>25</v>
      </c>
      <c r="H16" s="6">
        <v>27</v>
      </c>
      <c r="I16" s="7">
        <v>28</v>
      </c>
      <c r="J16" s="6">
        <v>25</v>
      </c>
      <c r="K16" s="6">
        <v>25</v>
      </c>
      <c r="L16" s="6">
        <v>25</v>
      </c>
      <c r="M16" s="7">
        <f t="shared" si="1"/>
        <v>26.5</v>
      </c>
      <c r="N16" s="7">
        <f t="shared" si="2"/>
        <v>159</v>
      </c>
      <c r="O16" s="8"/>
      <c r="P16" s="7">
        <f t="shared" si="0"/>
        <v>159</v>
      </c>
      <c r="Q16" s="9">
        <v>5</v>
      </c>
      <c r="R16" s="25"/>
    </row>
    <row r="17" spans="1:18" x14ac:dyDescent="0.25">
      <c r="A17" s="6"/>
      <c r="B17" s="6">
        <v>8</v>
      </c>
      <c r="C17" s="6"/>
      <c r="D17" s="6">
        <v>26</v>
      </c>
      <c r="E17" s="6">
        <v>27</v>
      </c>
      <c r="F17" s="6">
        <v>26</v>
      </c>
      <c r="G17" s="6">
        <v>26</v>
      </c>
      <c r="H17" s="7">
        <v>28</v>
      </c>
      <c r="I17" s="7">
        <v>25</v>
      </c>
      <c r="J17" s="6">
        <v>28</v>
      </c>
      <c r="K17" s="6">
        <v>25</v>
      </c>
      <c r="L17" s="6">
        <v>25</v>
      </c>
      <c r="M17" s="7">
        <f t="shared" si="1"/>
        <v>26.3</v>
      </c>
      <c r="N17" s="7">
        <f t="shared" si="2"/>
        <v>158</v>
      </c>
      <c r="O17" s="8"/>
      <c r="P17" s="7">
        <f t="shared" si="0"/>
        <v>158</v>
      </c>
      <c r="Q17" s="9"/>
      <c r="R17" s="25" t="s">
        <v>56</v>
      </c>
    </row>
    <row r="18" spans="1:18" x14ac:dyDescent="0.25">
      <c r="A18" s="6"/>
      <c r="B18" s="6">
        <v>9</v>
      </c>
      <c r="C18" s="6"/>
      <c r="D18" s="6">
        <v>25</v>
      </c>
      <c r="E18" s="6">
        <v>25</v>
      </c>
      <c r="F18" s="6">
        <v>25</v>
      </c>
      <c r="G18" s="6">
        <v>25</v>
      </c>
      <c r="H18" s="6">
        <v>25</v>
      </c>
      <c r="I18" s="7">
        <v>25</v>
      </c>
      <c r="J18" s="6">
        <v>25</v>
      </c>
      <c r="K18" s="6">
        <v>25</v>
      </c>
      <c r="L18" s="6">
        <v>25</v>
      </c>
      <c r="M18" s="7">
        <f t="shared" si="1"/>
        <v>25</v>
      </c>
      <c r="N18" s="7">
        <f t="shared" si="2"/>
        <v>150</v>
      </c>
      <c r="O18" s="8"/>
      <c r="P18" s="7">
        <f t="shared" si="0"/>
        <v>150</v>
      </c>
      <c r="Q18" s="9"/>
      <c r="R18" s="25"/>
    </row>
    <row r="19" spans="1:18" x14ac:dyDescent="0.25">
      <c r="A19" s="6"/>
      <c r="B19" s="6">
        <v>10</v>
      </c>
      <c r="C19" s="6"/>
      <c r="D19" s="6">
        <v>25</v>
      </c>
      <c r="E19" s="6">
        <v>26</v>
      </c>
      <c r="F19" s="6">
        <v>27</v>
      </c>
      <c r="G19" s="6">
        <v>25</v>
      </c>
      <c r="H19" s="6">
        <v>26</v>
      </c>
      <c r="I19" s="7">
        <v>29</v>
      </c>
      <c r="J19" s="6">
        <v>25</v>
      </c>
      <c r="K19" s="6">
        <v>25</v>
      </c>
      <c r="L19" s="6">
        <v>26</v>
      </c>
      <c r="M19" s="7">
        <f t="shared" si="1"/>
        <v>26.3</v>
      </c>
      <c r="N19" s="7">
        <f t="shared" si="2"/>
        <v>158</v>
      </c>
      <c r="O19" s="8"/>
      <c r="P19" s="7">
        <f t="shared" si="0"/>
        <v>158</v>
      </c>
      <c r="Q19" s="9"/>
      <c r="R19" s="25" t="s">
        <v>56</v>
      </c>
    </row>
    <row r="20" spans="1:18" x14ac:dyDescent="0.25">
      <c r="A20" s="6"/>
      <c r="B20" s="6">
        <v>11</v>
      </c>
      <c r="C20" s="6"/>
      <c r="D20" s="6">
        <v>26</v>
      </c>
      <c r="E20" s="6">
        <v>25</v>
      </c>
      <c r="F20" s="6">
        <v>25</v>
      </c>
      <c r="G20" s="6">
        <v>25</v>
      </c>
      <c r="H20" s="6">
        <v>25</v>
      </c>
      <c r="I20" s="7">
        <v>25</v>
      </c>
      <c r="J20" s="6">
        <v>27</v>
      </c>
      <c r="K20" s="6">
        <v>26</v>
      </c>
      <c r="L20" s="6">
        <v>28</v>
      </c>
      <c r="M20" s="7">
        <f t="shared" si="1"/>
        <v>25.2</v>
      </c>
      <c r="N20" s="7">
        <f t="shared" si="2"/>
        <v>151</v>
      </c>
      <c r="O20" s="8"/>
      <c r="P20" s="7">
        <f t="shared" si="0"/>
        <v>151</v>
      </c>
      <c r="Q20" s="9"/>
      <c r="R20" s="25"/>
    </row>
    <row r="21" spans="1:18" x14ac:dyDescent="0.25">
      <c r="A21" s="6"/>
      <c r="B21" s="6">
        <v>12</v>
      </c>
      <c r="C21" s="24" t="s">
        <v>93</v>
      </c>
      <c r="D21" s="6">
        <v>29</v>
      </c>
      <c r="E21" s="6">
        <v>26</v>
      </c>
      <c r="F21" s="6">
        <v>29</v>
      </c>
      <c r="G21" s="6">
        <v>27</v>
      </c>
      <c r="H21" s="6">
        <v>29</v>
      </c>
      <c r="I21" s="7">
        <v>27</v>
      </c>
      <c r="J21" s="6">
        <v>26</v>
      </c>
      <c r="K21" s="6">
        <v>29</v>
      </c>
      <c r="L21" s="6">
        <v>27</v>
      </c>
      <c r="M21" s="7">
        <f t="shared" si="1"/>
        <v>27.8</v>
      </c>
      <c r="N21" s="7">
        <f t="shared" si="2"/>
        <v>167</v>
      </c>
      <c r="O21" s="8"/>
      <c r="P21" s="7">
        <f t="shared" si="0"/>
        <v>167</v>
      </c>
      <c r="Q21" s="9">
        <v>2</v>
      </c>
      <c r="R21" s="25"/>
    </row>
    <row r="22" spans="1:18" x14ac:dyDescent="0.25">
      <c r="A22" s="6"/>
      <c r="B22" s="6">
        <v>13</v>
      </c>
      <c r="C22" s="24" t="s">
        <v>94</v>
      </c>
      <c r="D22" s="6">
        <v>26</v>
      </c>
      <c r="E22" s="6">
        <v>29</v>
      </c>
      <c r="F22" s="6">
        <v>28</v>
      </c>
      <c r="G22" s="6">
        <v>28</v>
      </c>
      <c r="H22" s="6">
        <v>25</v>
      </c>
      <c r="I22" s="7">
        <v>26</v>
      </c>
      <c r="J22" s="6">
        <v>26</v>
      </c>
      <c r="K22" s="6">
        <v>27</v>
      </c>
      <c r="L22" s="6">
        <v>25</v>
      </c>
      <c r="M22" s="7">
        <f>ROUND(N22/6,1)</f>
        <v>27</v>
      </c>
      <c r="N22" s="7">
        <f>D22+E22+F22+G22+H22+I22</f>
        <v>162</v>
      </c>
      <c r="O22" s="8"/>
      <c r="P22" s="7">
        <f t="shared" ref="P22" si="6">N22-O22</f>
        <v>162</v>
      </c>
      <c r="Q22" s="9">
        <v>3</v>
      </c>
      <c r="R22" s="25" t="s">
        <v>56</v>
      </c>
    </row>
    <row r="23" spans="1:18" x14ac:dyDescent="0.25">
      <c r="A23" s="10" t="s">
        <v>43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8" x14ac:dyDescent="0.25">
      <c r="A24" s="6"/>
      <c r="B24" s="6">
        <v>1</v>
      </c>
      <c r="C24" s="24" t="s">
        <v>95</v>
      </c>
      <c r="D24" s="6">
        <v>30</v>
      </c>
      <c r="E24" s="6">
        <v>29</v>
      </c>
      <c r="F24" s="6">
        <v>29</v>
      </c>
      <c r="G24" s="6">
        <v>30</v>
      </c>
      <c r="H24" s="6">
        <v>30</v>
      </c>
      <c r="I24" s="7">
        <v>30</v>
      </c>
      <c r="J24" s="6">
        <v>30</v>
      </c>
      <c r="K24" s="6">
        <v>30</v>
      </c>
      <c r="L24" s="6">
        <v>30</v>
      </c>
      <c r="M24" s="7">
        <f>ROUND(N24/6,1)</f>
        <v>29.7</v>
      </c>
      <c r="N24" s="7">
        <f>D24+E24+F24+G24+H24+I24</f>
        <v>178</v>
      </c>
      <c r="O24" s="8"/>
      <c r="P24" s="7">
        <f t="shared" si="0"/>
        <v>178</v>
      </c>
      <c r="Q24" s="9">
        <v>1</v>
      </c>
    </row>
    <row r="25" spans="1:18" x14ac:dyDescent="0.25">
      <c r="A25" s="10" t="s">
        <v>44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8" x14ac:dyDescent="0.25">
      <c r="A26" s="6"/>
      <c r="B26" s="6">
        <v>1</v>
      </c>
      <c r="C26" s="24" t="s">
        <v>96</v>
      </c>
      <c r="D26" s="6">
        <v>29</v>
      </c>
      <c r="E26" s="6">
        <v>28</v>
      </c>
      <c r="F26" s="6">
        <v>29</v>
      </c>
      <c r="G26" s="6">
        <v>29</v>
      </c>
      <c r="H26" s="6">
        <v>29</v>
      </c>
      <c r="I26" s="7">
        <v>29</v>
      </c>
      <c r="J26" s="6">
        <v>30</v>
      </c>
      <c r="K26" s="6">
        <v>29</v>
      </c>
      <c r="L26" s="6">
        <v>27</v>
      </c>
      <c r="M26" s="7">
        <f>ROUND(N26/6,1)</f>
        <v>28.8</v>
      </c>
      <c r="N26" s="7">
        <f>D26+E26+F26+G26+H26+I26</f>
        <v>173</v>
      </c>
      <c r="O26" s="8"/>
      <c r="P26" s="7">
        <f t="shared" si="0"/>
        <v>173</v>
      </c>
      <c r="Q26" s="9">
        <v>2</v>
      </c>
    </row>
    <row r="27" spans="1:18" x14ac:dyDescent="0.25">
      <c r="A27" s="6"/>
      <c r="B27" s="6">
        <v>2</v>
      </c>
      <c r="C27" s="24" t="s">
        <v>64</v>
      </c>
      <c r="D27" s="6">
        <v>30</v>
      </c>
      <c r="E27" s="6">
        <v>27</v>
      </c>
      <c r="F27" s="6">
        <v>27</v>
      </c>
      <c r="G27" s="6">
        <v>30</v>
      </c>
      <c r="H27" s="6">
        <v>30</v>
      </c>
      <c r="I27" s="7">
        <v>28</v>
      </c>
      <c r="J27" s="6">
        <v>27</v>
      </c>
      <c r="K27" s="6">
        <v>27</v>
      </c>
      <c r="L27" s="6">
        <v>28</v>
      </c>
      <c r="M27" s="7">
        <f t="shared" ref="M27:M28" si="7">ROUND(N27/6,1)</f>
        <v>28.7</v>
      </c>
      <c r="N27" s="7">
        <f t="shared" ref="N27:N28" si="8">D27+E27+F27+G27+H27+I27</f>
        <v>172</v>
      </c>
      <c r="O27" s="8"/>
      <c r="P27" s="7">
        <f t="shared" si="0"/>
        <v>172</v>
      </c>
      <c r="Q27" s="9">
        <v>3</v>
      </c>
    </row>
    <row r="28" spans="1:18" x14ac:dyDescent="0.25">
      <c r="A28" s="6"/>
      <c r="B28" s="6">
        <v>3</v>
      </c>
      <c r="C28" s="6"/>
      <c r="D28" s="6">
        <v>27</v>
      </c>
      <c r="E28" s="6">
        <v>29</v>
      </c>
      <c r="F28" s="6">
        <v>28</v>
      </c>
      <c r="G28" s="6">
        <v>27</v>
      </c>
      <c r="H28" s="6">
        <v>27</v>
      </c>
      <c r="I28" s="7">
        <v>27</v>
      </c>
      <c r="J28" s="6">
        <v>29</v>
      </c>
      <c r="K28" s="6">
        <v>30</v>
      </c>
      <c r="L28" s="6">
        <v>29</v>
      </c>
      <c r="M28" s="7">
        <f t="shared" si="7"/>
        <v>27.5</v>
      </c>
      <c r="N28" s="7">
        <f t="shared" si="8"/>
        <v>165</v>
      </c>
      <c r="O28" s="8"/>
      <c r="P28" s="7">
        <f t="shared" si="0"/>
        <v>165</v>
      </c>
      <c r="Q28" s="9"/>
    </row>
    <row r="29" spans="1:18" x14ac:dyDescent="0.25">
      <c r="A29" s="6"/>
      <c r="B29" s="6">
        <v>4</v>
      </c>
      <c r="C29" s="24" t="s">
        <v>88</v>
      </c>
      <c r="D29" s="6">
        <v>28</v>
      </c>
      <c r="E29" s="6">
        <v>30</v>
      </c>
      <c r="F29" s="6">
        <v>30</v>
      </c>
      <c r="G29" s="6">
        <v>28</v>
      </c>
      <c r="H29" s="6">
        <v>28</v>
      </c>
      <c r="I29" s="7">
        <v>30</v>
      </c>
      <c r="J29" s="6">
        <v>28</v>
      </c>
      <c r="K29" s="6">
        <v>28</v>
      </c>
      <c r="L29" s="6">
        <v>30</v>
      </c>
      <c r="M29" s="7">
        <f>ROUND(N29/6,1)</f>
        <v>29</v>
      </c>
      <c r="N29" s="7">
        <f>D29+E29+F29+G29+H29+I29</f>
        <v>174</v>
      </c>
      <c r="O29" s="8"/>
      <c r="P29" s="7">
        <f t="shared" si="0"/>
        <v>174</v>
      </c>
      <c r="Q29" s="9">
        <v>1</v>
      </c>
    </row>
    <row r="30" spans="1:18" x14ac:dyDescent="0.25">
      <c r="A30" s="10" t="s">
        <v>45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8" x14ac:dyDescent="0.25">
      <c r="A31" s="6"/>
      <c r="B31" s="6">
        <v>1</v>
      </c>
      <c r="C31" s="24" t="s">
        <v>97</v>
      </c>
      <c r="D31" s="6">
        <v>28</v>
      </c>
      <c r="E31" s="6">
        <v>28</v>
      </c>
      <c r="F31" s="6">
        <v>29</v>
      </c>
      <c r="G31" s="6">
        <v>29</v>
      </c>
      <c r="H31" s="6">
        <v>30</v>
      </c>
      <c r="I31" s="7">
        <v>28</v>
      </c>
      <c r="J31" s="6">
        <v>29</v>
      </c>
      <c r="K31" s="6">
        <v>30</v>
      </c>
      <c r="L31" s="6">
        <v>29</v>
      </c>
      <c r="M31" s="7">
        <f>ROUND(N31/6,1)</f>
        <v>28.7</v>
      </c>
      <c r="N31" s="7">
        <f>D31+E31+F31+G31+H31+I31</f>
        <v>172</v>
      </c>
      <c r="O31" s="8"/>
      <c r="P31" s="7">
        <f t="shared" si="0"/>
        <v>172</v>
      </c>
      <c r="Q31" s="9">
        <v>3</v>
      </c>
    </row>
    <row r="32" spans="1:18" ht="15.75" thickBot="1" x14ac:dyDescent="0.3"/>
    <row r="33" spans="1:3" ht="15.75" thickBot="1" x14ac:dyDescent="0.3">
      <c r="A33" s="12"/>
      <c r="C33" s="13" t="s">
        <v>13</v>
      </c>
    </row>
    <row r="34" spans="1:3" ht="15.75" thickBot="1" x14ac:dyDescent="0.3">
      <c r="A34" s="14"/>
      <c r="C34" s="13" t="s">
        <v>14</v>
      </c>
    </row>
    <row r="35" spans="1:3" x14ac:dyDescent="0.25">
      <c r="C35" t="s">
        <v>11</v>
      </c>
    </row>
  </sheetData>
  <mergeCells count="14">
    <mergeCell ref="Q7:Q8"/>
    <mergeCell ref="A7:A8"/>
    <mergeCell ref="B7:B8"/>
    <mergeCell ref="C7:C8"/>
    <mergeCell ref="D7:L7"/>
    <mergeCell ref="P7:P8"/>
    <mergeCell ref="O7:O8"/>
    <mergeCell ref="C5:D5"/>
    <mergeCell ref="M7:M8"/>
    <mergeCell ref="N7:N8"/>
    <mergeCell ref="C3:D3"/>
    <mergeCell ref="C4:D4"/>
    <mergeCell ref="K3:M3"/>
    <mergeCell ref="K4:M4"/>
  </mergeCells>
  <conditionalFormatting sqref="D10:I10">
    <cfRule type="cellIs" dxfId="71" priority="139" operator="greaterThanOrEqual">
      <formula>$M$11+3</formula>
    </cfRule>
    <cfRule type="cellIs" dxfId="70" priority="140" operator="lessThanOrEqual">
      <formula>$M$11-3</formula>
    </cfRule>
  </conditionalFormatting>
  <conditionalFormatting sqref="D11:I11">
    <cfRule type="cellIs" dxfId="69" priority="143" operator="greaterThanOrEqual">
      <formula>$M$12+3</formula>
    </cfRule>
    <cfRule type="cellIs" dxfId="68" priority="144" operator="lessThanOrEqual">
      <formula>$M$12-3</formula>
    </cfRule>
  </conditionalFormatting>
  <conditionalFormatting sqref="D12:I12">
    <cfRule type="cellIs" dxfId="67" priority="319" operator="greaterThanOrEqual">
      <formula>#REF!+3</formula>
    </cfRule>
    <cfRule type="cellIs" dxfId="66" priority="320" operator="lessThanOrEqual">
      <formula>#REF!-3</formula>
    </cfRule>
  </conditionalFormatting>
  <conditionalFormatting sqref="D13:I13">
    <cfRule type="cellIs" dxfId="65" priority="33" operator="greaterThanOrEqual">
      <formula>$M$11+3</formula>
    </cfRule>
    <cfRule type="cellIs" dxfId="64" priority="34" operator="lessThanOrEqual">
      <formula>$M$11-3</formula>
    </cfRule>
  </conditionalFormatting>
  <conditionalFormatting sqref="D15:I15">
    <cfRule type="cellIs" dxfId="63" priority="159" operator="greaterThanOrEqual">
      <formula>$M$16+3</formula>
    </cfRule>
    <cfRule type="cellIs" dxfId="62" priority="160" operator="lessThanOrEqual">
      <formula>$M$16-3</formula>
    </cfRule>
  </conditionalFormatting>
  <conditionalFormatting sqref="D16:I16">
    <cfRule type="cellIs" dxfId="61" priority="163" operator="greaterThanOrEqual">
      <formula>$M$17+3</formula>
    </cfRule>
    <cfRule type="cellIs" dxfId="60" priority="164" operator="lessThanOrEqual">
      <formula>$M$17-3</formula>
    </cfRule>
  </conditionalFormatting>
  <conditionalFormatting sqref="D17:I17">
    <cfRule type="cellIs" dxfId="59" priority="167" operator="greaterThanOrEqual">
      <formula>$M$18+3</formula>
    </cfRule>
    <cfRule type="cellIs" dxfId="58" priority="168" operator="lessThanOrEqual">
      <formula>$M$18-3</formula>
    </cfRule>
  </conditionalFormatting>
  <conditionalFormatting sqref="D18:I18">
    <cfRule type="cellIs" dxfId="57" priority="171" operator="greaterThanOrEqual">
      <formula>$M$19+3</formula>
    </cfRule>
    <cfRule type="cellIs" dxfId="56" priority="172" operator="lessThanOrEqual">
      <formula>$M$19-3</formula>
    </cfRule>
  </conditionalFormatting>
  <conditionalFormatting sqref="D19:I19">
    <cfRule type="cellIs" dxfId="55" priority="175" operator="greaterThanOrEqual">
      <formula>$M$20+3</formula>
    </cfRule>
    <cfRule type="cellIs" dxfId="54" priority="176" operator="lessThanOrEqual">
      <formula>$M$20-3</formula>
    </cfRule>
  </conditionalFormatting>
  <conditionalFormatting sqref="D20:I20">
    <cfRule type="cellIs" dxfId="53" priority="179" operator="greaterThanOrEqual">
      <formula>$M$21+3</formula>
    </cfRule>
    <cfRule type="cellIs" dxfId="52" priority="180" operator="lessThanOrEqual">
      <formula>$M$21-3</formula>
    </cfRule>
  </conditionalFormatting>
  <conditionalFormatting sqref="D21:I21">
    <cfRule type="cellIs" dxfId="51" priority="317" operator="greaterThanOrEqual">
      <formula>#REF!+3</formula>
    </cfRule>
    <cfRule type="cellIs" dxfId="50" priority="318" operator="lessThanOrEqual">
      <formula>#REF!-3</formula>
    </cfRule>
  </conditionalFormatting>
  <conditionalFormatting sqref="D22:I22">
    <cfRule type="cellIs" dxfId="49" priority="35" operator="greaterThanOrEqual">
      <formula>$M$11+3</formula>
    </cfRule>
    <cfRule type="cellIs" dxfId="48" priority="36" operator="lessThanOrEqual">
      <formula>$M$11-3</formula>
    </cfRule>
  </conditionalFormatting>
  <conditionalFormatting sqref="D24:I24">
    <cfRule type="cellIs" dxfId="47" priority="191" operator="greaterThanOrEqual">
      <formula>$M$26+3</formula>
    </cfRule>
    <cfRule type="cellIs" dxfId="46" priority="192" operator="lessThanOrEqual">
      <formula>$M$26-3</formula>
    </cfRule>
  </conditionalFormatting>
  <conditionalFormatting sqref="D26:I26">
    <cfRule type="cellIs" dxfId="45" priority="195" operator="greaterThanOrEqual">
      <formula>$M$27+3</formula>
    </cfRule>
    <cfRule type="cellIs" dxfId="44" priority="196" operator="lessThanOrEqual">
      <formula>$M$27-3</formula>
    </cfRule>
  </conditionalFormatting>
  <conditionalFormatting sqref="D27:I27">
    <cfRule type="cellIs" dxfId="43" priority="199" operator="greaterThanOrEqual">
      <formula>$M$28+3</formula>
    </cfRule>
    <cfRule type="cellIs" dxfId="42" priority="200" operator="lessThanOrEqual">
      <formula>$M$28-3</formula>
    </cfRule>
  </conditionalFormatting>
  <conditionalFormatting sqref="D28:I28">
    <cfRule type="cellIs" dxfId="41" priority="203" operator="greaterThanOrEqual">
      <formula>$M$29+3</formula>
    </cfRule>
    <cfRule type="cellIs" dxfId="40" priority="204" operator="lessThanOrEqual">
      <formula>$M$29-3</formula>
    </cfRule>
  </conditionalFormatting>
  <conditionalFormatting sqref="D29:I29">
    <cfRule type="cellIs" dxfId="39" priority="207" operator="greaterThanOrEqual">
      <formula>$M$31+3</formula>
    </cfRule>
    <cfRule type="cellIs" dxfId="38" priority="208" operator="lessThanOrEqual">
      <formula>$M$31-3</formula>
    </cfRule>
  </conditionalFormatting>
  <conditionalFormatting sqref="D31:I31">
    <cfRule type="cellIs" dxfId="37" priority="137" operator="greaterThanOrEqual">
      <formula>#REF!+3</formula>
    </cfRule>
    <cfRule type="cellIs" dxfId="36" priority="138" operator="lessThanOrEqual">
      <formula>#REF!-3</formula>
    </cfRule>
  </conditionalFormatting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OrEqual" id="{C6D25E8E-72F1-436B-B4D4-9FB446299602}">
            <xm:f>'C:\Users\User\Desktop\[Шаблон таблиці оцінок суддей 7 суддів.xlsx]Лист1'!#REF!+3</xm:f>
            <x14:dxf>
              <font>
                <color theme="1"/>
              </font>
              <fill>
                <patternFill>
                  <bgColor rgb="FFFFD966"/>
                </patternFill>
              </fill>
            </x14:dxf>
          </x14:cfRule>
          <x14:cfRule type="cellIs" priority="2" operator="lessThanOrEqual" id="{67004C4F-0A67-4CB4-A581-F3FC1E24E492}">
            <xm:f>'C:\Users\User\Desktop\[Шаблон таблиці оцінок суддей 7 суддів.xlsx]Лист1'!#REF!-3</xm:f>
            <x14:dxf>
              <font>
                <color theme="1"/>
              </font>
              <fill>
                <patternFill>
                  <bgColor rgb="FFFFFF00"/>
                </patternFill>
              </fill>
            </x14:dxf>
          </x14:cfRule>
          <xm:sqref>D14:I14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23" sqref="C23"/>
    </sheetView>
  </sheetViews>
  <sheetFormatPr defaultRowHeight="15" x14ac:dyDescent="0.25"/>
  <cols>
    <col min="3" max="3" width="17" customWidth="1"/>
    <col min="9" max="9" width="10.140625" customWidth="1"/>
    <col min="17" max="17" width="22" customWidth="1"/>
  </cols>
  <sheetData>
    <row r="1" spans="1:16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6" x14ac:dyDescent="0.25">
      <c r="A3" s="3" t="s">
        <v>0</v>
      </c>
      <c r="B3" s="11">
        <v>1</v>
      </c>
      <c r="C3" s="52" t="s">
        <v>27</v>
      </c>
      <c r="D3" s="52"/>
      <c r="E3" s="11">
        <v>4</v>
      </c>
      <c r="F3" s="49" t="s">
        <v>19</v>
      </c>
      <c r="G3" s="49"/>
      <c r="H3" s="49"/>
      <c r="I3" t="s">
        <v>12</v>
      </c>
      <c r="J3">
        <v>1</v>
      </c>
      <c r="K3" t="s">
        <v>28</v>
      </c>
      <c r="L3" s="11"/>
      <c r="M3" s="2"/>
    </row>
    <row r="4" spans="1:16" x14ac:dyDescent="0.25">
      <c r="A4" s="3"/>
      <c r="B4" s="11">
        <v>2</v>
      </c>
      <c r="C4" s="52" t="s">
        <v>17</v>
      </c>
      <c r="D4" s="52"/>
      <c r="E4" s="11">
        <v>5</v>
      </c>
      <c r="F4" s="49" t="s">
        <v>30</v>
      </c>
      <c r="G4" s="49"/>
      <c r="H4" s="49"/>
      <c r="J4">
        <v>2</v>
      </c>
      <c r="K4" t="s">
        <v>23</v>
      </c>
      <c r="L4" s="11"/>
      <c r="M4" s="2"/>
    </row>
    <row r="5" spans="1:16" x14ac:dyDescent="0.25">
      <c r="A5" s="3"/>
      <c r="B5" s="11">
        <v>3</v>
      </c>
      <c r="C5" s="52" t="s">
        <v>16</v>
      </c>
      <c r="D5" s="52"/>
      <c r="E5" s="11"/>
      <c r="F5" s="49"/>
      <c r="G5" s="49"/>
      <c r="H5" s="49"/>
      <c r="I5" s="11"/>
      <c r="J5" s="11">
        <v>3</v>
      </c>
      <c r="K5" s="11" t="s">
        <v>22</v>
      </c>
      <c r="L5" s="2"/>
      <c r="M5" s="3"/>
    </row>
    <row r="6" spans="1:16" x14ac:dyDescent="0.25">
      <c r="A6" s="3"/>
      <c r="B6" s="11"/>
      <c r="C6" s="11"/>
      <c r="D6" s="11"/>
      <c r="E6" s="11"/>
      <c r="F6" s="49"/>
      <c r="G6" s="49"/>
      <c r="H6" s="49"/>
      <c r="I6" s="11"/>
      <c r="J6" s="11"/>
      <c r="K6" s="11"/>
      <c r="L6" s="2"/>
      <c r="M6" s="3"/>
    </row>
    <row r="7" spans="1:16" x14ac:dyDescent="0.25">
      <c r="A7" s="45"/>
      <c r="B7" s="45" t="s">
        <v>1</v>
      </c>
      <c r="C7" s="45" t="s">
        <v>2</v>
      </c>
      <c r="D7" s="50" t="s">
        <v>0</v>
      </c>
      <c r="E7" s="51"/>
      <c r="F7" s="51"/>
      <c r="G7" s="51"/>
      <c r="H7" s="51"/>
      <c r="I7" s="51"/>
      <c r="J7" s="51"/>
      <c r="K7" s="51"/>
      <c r="L7" s="45" t="s">
        <v>3</v>
      </c>
      <c r="M7" s="45" t="s">
        <v>4</v>
      </c>
      <c r="N7" s="45" t="s">
        <v>5</v>
      </c>
      <c r="O7" s="45" t="s">
        <v>6</v>
      </c>
      <c r="P7" s="47" t="s">
        <v>7</v>
      </c>
    </row>
    <row r="8" spans="1:16" x14ac:dyDescent="0.25">
      <c r="A8" s="46"/>
      <c r="B8" s="46"/>
      <c r="C8" s="46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35</v>
      </c>
      <c r="L8" s="46"/>
      <c r="M8" s="46"/>
      <c r="N8" s="46"/>
      <c r="O8" s="46"/>
      <c r="P8" s="48"/>
    </row>
    <row r="9" spans="1:16" x14ac:dyDescent="0.25">
      <c r="A9" s="10" t="s">
        <v>46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x14ac:dyDescent="0.25">
      <c r="A10" s="6"/>
      <c r="B10" s="6">
        <v>1</v>
      </c>
      <c r="C10" s="24" t="s">
        <v>98</v>
      </c>
      <c r="D10" s="6">
        <v>26</v>
      </c>
      <c r="E10" s="6">
        <v>29</v>
      </c>
      <c r="F10" s="6">
        <v>26</v>
      </c>
      <c r="G10" s="6">
        <v>25</v>
      </c>
      <c r="H10" s="6">
        <v>25</v>
      </c>
      <c r="I10" s="6">
        <v>25</v>
      </c>
      <c r="J10" s="6">
        <v>25</v>
      </c>
      <c r="K10" s="6">
        <v>25</v>
      </c>
      <c r="L10" s="7">
        <f>ROUND(M10/5,1)</f>
        <v>26.2</v>
      </c>
      <c r="M10" s="7">
        <f>D10+E10+F10+G10+H10</f>
        <v>131</v>
      </c>
      <c r="N10" s="8"/>
      <c r="O10" s="7">
        <f t="shared" ref="O10:O23" si="0">M10-N10</f>
        <v>131</v>
      </c>
      <c r="P10" s="9">
        <v>5</v>
      </c>
    </row>
    <row r="11" spans="1:16" x14ac:dyDescent="0.25">
      <c r="A11" s="6"/>
      <c r="B11" s="6">
        <v>2</v>
      </c>
      <c r="C11" s="24" t="s">
        <v>64</v>
      </c>
      <c r="D11" s="6">
        <v>27</v>
      </c>
      <c r="E11" s="6">
        <v>25</v>
      </c>
      <c r="F11" s="6">
        <v>29</v>
      </c>
      <c r="G11" s="6">
        <v>30</v>
      </c>
      <c r="H11" s="6">
        <v>28</v>
      </c>
      <c r="I11" s="6">
        <v>28</v>
      </c>
      <c r="J11" s="6">
        <v>25</v>
      </c>
      <c r="K11" s="6">
        <v>30</v>
      </c>
      <c r="L11" s="7">
        <f t="shared" ref="L11:L20" si="1">ROUND(M11/5,1)</f>
        <v>27.8</v>
      </c>
      <c r="M11" s="7">
        <f t="shared" ref="M11:M20" si="2">D11+E11+F11+G11+H11</f>
        <v>139</v>
      </c>
      <c r="N11" s="8"/>
      <c r="O11" s="7">
        <f t="shared" si="0"/>
        <v>139</v>
      </c>
      <c r="P11" s="9">
        <v>3</v>
      </c>
    </row>
    <row r="12" spans="1:16" x14ac:dyDescent="0.25">
      <c r="A12" s="6"/>
      <c r="B12" s="6">
        <v>3</v>
      </c>
      <c r="C12" s="6"/>
      <c r="D12" s="6">
        <v>25</v>
      </c>
      <c r="E12" s="6">
        <v>26</v>
      </c>
      <c r="F12" s="6">
        <v>25</v>
      </c>
      <c r="G12" s="6">
        <v>25</v>
      </c>
      <c r="H12" s="6">
        <v>25</v>
      </c>
      <c r="I12" s="6">
        <v>25</v>
      </c>
      <c r="J12" s="6">
        <v>27</v>
      </c>
      <c r="K12" s="6">
        <v>25</v>
      </c>
      <c r="L12" s="7">
        <f t="shared" si="1"/>
        <v>25.2</v>
      </c>
      <c r="M12" s="7">
        <f t="shared" si="2"/>
        <v>126</v>
      </c>
      <c r="N12" s="8"/>
      <c r="O12" s="7">
        <f t="shared" si="0"/>
        <v>126</v>
      </c>
      <c r="P12" s="9"/>
    </row>
    <row r="13" spans="1:16" x14ac:dyDescent="0.25">
      <c r="A13" s="6"/>
      <c r="B13" s="6">
        <v>4</v>
      </c>
      <c r="C13" s="6"/>
      <c r="D13" s="6">
        <v>25</v>
      </c>
      <c r="E13" s="6">
        <v>25</v>
      </c>
      <c r="F13" s="6">
        <v>25</v>
      </c>
      <c r="G13" s="6">
        <v>25</v>
      </c>
      <c r="H13" s="6">
        <v>25</v>
      </c>
      <c r="I13" s="6">
        <v>26</v>
      </c>
      <c r="J13" s="6">
        <v>25</v>
      </c>
      <c r="K13" s="6">
        <v>27</v>
      </c>
      <c r="L13" s="7">
        <f t="shared" si="1"/>
        <v>25</v>
      </c>
      <c r="M13" s="7">
        <f t="shared" si="2"/>
        <v>125</v>
      </c>
      <c r="N13" s="8"/>
      <c r="O13" s="7">
        <f t="shared" si="0"/>
        <v>125</v>
      </c>
      <c r="P13" s="9"/>
    </row>
    <row r="14" spans="1:16" x14ac:dyDescent="0.25">
      <c r="A14" s="6"/>
      <c r="B14" s="6">
        <v>5</v>
      </c>
      <c r="C14" s="6"/>
      <c r="D14" s="6">
        <v>25</v>
      </c>
      <c r="E14" s="6">
        <v>25</v>
      </c>
      <c r="F14" s="6">
        <v>26</v>
      </c>
      <c r="G14" s="6">
        <v>28</v>
      </c>
      <c r="H14" s="6">
        <v>26</v>
      </c>
      <c r="I14" s="6">
        <v>26</v>
      </c>
      <c r="J14" s="6">
        <v>26</v>
      </c>
      <c r="K14" s="6">
        <v>28</v>
      </c>
      <c r="L14" s="7">
        <f t="shared" si="1"/>
        <v>26</v>
      </c>
      <c r="M14" s="7">
        <f t="shared" si="2"/>
        <v>130</v>
      </c>
      <c r="N14" s="8"/>
      <c r="O14" s="7">
        <f t="shared" si="0"/>
        <v>130</v>
      </c>
      <c r="P14" s="9"/>
    </row>
    <row r="15" spans="1:16" x14ac:dyDescent="0.25">
      <c r="A15" s="6"/>
      <c r="B15" s="6">
        <v>6</v>
      </c>
      <c r="C15" s="24" t="s">
        <v>74</v>
      </c>
      <c r="D15" s="6">
        <v>28</v>
      </c>
      <c r="E15" s="6">
        <v>27</v>
      </c>
      <c r="F15" s="6">
        <v>28</v>
      </c>
      <c r="G15" s="6">
        <v>29</v>
      </c>
      <c r="H15" s="6">
        <v>29</v>
      </c>
      <c r="I15" s="6">
        <v>29</v>
      </c>
      <c r="J15" s="6">
        <v>29</v>
      </c>
      <c r="K15" s="6">
        <v>27</v>
      </c>
      <c r="L15" s="7">
        <f t="shared" si="1"/>
        <v>28.2</v>
      </c>
      <c r="M15" s="7">
        <f t="shared" si="2"/>
        <v>141</v>
      </c>
      <c r="N15" s="8"/>
      <c r="O15" s="7">
        <f t="shared" si="0"/>
        <v>141</v>
      </c>
      <c r="P15" s="9">
        <v>2</v>
      </c>
    </row>
    <row r="16" spans="1:16" x14ac:dyDescent="0.25">
      <c r="A16" s="6"/>
      <c r="B16" s="6">
        <v>7</v>
      </c>
      <c r="C16" s="6"/>
      <c r="D16" s="6">
        <v>25</v>
      </c>
      <c r="E16" s="6">
        <v>25</v>
      </c>
      <c r="F16" s="6">
        <v>26</v>
      </c>
      <c r="G16" s="6">
        <v>27</v>
      </c>
      <c r="H16" s="6">
        <v>26</v>
      </c>
      <c r="I16" s="6">
        <v>25</v>
      </c>
      <c r="J16" s="6">
        <v>25</v>
      </c>
      <c r="K16" s="6">
        <v>26</v>
      </c>
      <c r="L16" s="7">
        <f t="shared" si="1"/>
        <v>25.8</v>
      </c>
      <c r="M16" s="7">
        <f t="shared" si="2"/>
        <v>129</v>
      </c>
      <c r="N16" s="8"/>
      <c r="O16" s="7">
        <f t="shared" si="0"/>
        <v>129</v>
      </c>
      <c r="P16" s="9"/>
    </row>
    <row r="17" spans="1:17" x14ac:dyDescent="0.25">
      <c r="A17" s="6"/>
      <c r="B17" s="6">
        <v>8</v>
      </c>
      <c r="C17" s="24" t="s">
        <v>99</v>
      </c>
      <c r="D17" s="6">
        <v>29</v>
      </c>
      <c r="E17" s="6">
        <v>28</v>
      </c>
      <c r="F17" s="6">
        <v>25</v>
      </c>
      <c r="G17" s="6">
        <v>25</v>
      </c>
      <c r="H17" s="6">
        <v>25</v>
      </c>
      <c r="I17" s="6">
        <v>26</v>
      </c>
      <c r="J17" s="15">
        <v>30</v>
      </c>
      <c r="K17" s="6">
        <v>25</v>
      </c>
      <c r="L17" s="7">
        <f t="shared" si="1"/>
        <v>26.4</v>
      </c>
      <c r="M17" s="7">
        <f>D17+E17+F17+G17+H17</f>
        <v>132</v>
      </c>
      <c r="N17" s="8"/>
      <c r="O17" s="7">
        <f t="shared" si="0"/>
        <v>132</v>
      </c>
      <c r="P17" s="9">
        <v>4</v>
      </c>
      <c r="Q17" s="25" t="s">
        <v>58</v>
      </c>
    </row>
    <row r="18" spans="1:17" x14ac:dyDescent="0.25">
      <c r="A18" s="6"/>
      <c r="B18" s="6">
        <v>9</v>
      </c>
      <c r="C18" s="6"/>
      <c r="D18" s="6">
        <v>25</v>
      </c>
      <c r="E18" s="6">
        <v>25</v>
      </c>
      <c r="F18" s="6">
        <v>27</v>
      </c>
      <c r="G18" s="6">
        <v>25</v>
      </c>
      <c r="H18" s="6">
        <v>25</v>
      </c>
      <c r="I18" s="6">
        <v>25</v>
      </c>
      <c r="J18" s="6">
        <v>25</v>
      </c>
      <c r="K18" s="6">
        <v>25</v>
      </c>
      <c r="L18" s="7">
        <f t="shared" si="1"/>
        <v>25.4</v>
      </c>
      <c r="M18" s="7">
        <f t="shared" si="2"/>
        <v>127</v>
      </c>
      <c r="N18" s="8"/>
      <c r="O18" s="7">
        <f t="shared" si="0"/>
        <v>127</v>
      </c>
      <c r="P18" s="9"/>
      <c r="Q18" s="25"/>
    </row>
    <row r="19" spans="1:17" x14ac:dyDescent="0.25">
      <c r="A19" s="6"/>
      <c r="B19" s="6">
        <v>10</v>
      </c>
      <c r="C19" s="6"/>
      <c r="D19" s="6">
        <v>25</v>
      </c>
      <c r="E19" s="6">
        <v>25</v>
      </c>
      <c r="F19" s="6">
        <v>25</v>
      </c>
      <c r="G19" s="6">
        <v>25</v>
      </c>
      <c r="H19" s="6">
        <v>27</v>
      </c>
      <c r="I19" s="6">
        <v>27</v>
      </c>
      <c r="J19" s="6">
        <v>25</v>
      </c>
      <c r="K19" s="6">
        <v>25</v>
      </c>
      <c r="L19" s="7">
        <f t="shared" si="1"/>
        <v>25.4</v>
      </c>
      <c r="M19" s="7">
        <f t="shared" si="2"/>
        <v>127</v>
      </c>
      <c r="N19" s="8"/>
      <c r="O19" s="7">
        <f t="shared" si="0"/>
        <v>127</v>
      </c>
      <c r="P19" s="9"/>
      <c r="Q19" s="25"/>
    </row>
    <row r="20" spans="1:17" x14ac:dyDescent="0.25">
      <c r="A20" s="6"/>
      <c r="B20" s="6">
        <v>11</v>
      </c>
      <c r="C20" s="24" t="s">
        <v>78</v>
      </c>
      <c r="D20" s="6">
        <v>30</v>
      </c>
      <c r="E20" s="6">
        <v>30</v>
      </c>
      <c r="F20" s="6">
        <v>30</v>
      </c>
      <c r="G20" s="16">
        <v>30</v>
      </c>
      <c r="H20" s="6">
        <v>30</v>
      </c>
      <c r="I20" s="6">
        <v>30</v>
      </c>
      <c r="J20" s="6">
        <v>28</v>
      </c>
      <c r="K20" s="6">
        <v>29</v>
      </c>
      <c r="L20" s="7">
        <f t="shared" si="1"/>
        <v>30</v>
      </c>
      <c r="M20" s="7">
        <f t="shared" si="2"/>
        <v>150</v>
      </c>
      <c r="N20" s="8"/>
      <c r="O20" s="7">
        <f t="shared" si="0"/>
        <v>150</v>
      </c>
      <c r="P20" s="9">
        <v>1</v>
      </c>
      <c r="Q20" s="25" t="s">
        <v>57</v>
      </c>
    </row>
    <row r="21" spans="1:17" x14ac:dyDescent="0.25">
      <c r="A21" s="10" t="s">
        <v>45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7" x14ac:dyDescent="0.25">
      <c r="A22" s="6"/>
      <c r="B22" s="6">
        <v>1</v>
      </c>
      <c r="C22" s="24" t="s">
        <v>100</v>
      </c>
      <c r="D22" s="6">
        <v>29</v>
      </c>
      <c r="E22" s="6">
        <v>29</v>
      </c>
      <c r="F22" s="6">
        <v>29</v>
      </c>
      <c r="G22" s="6">
        <v>29</v>
      </c>
      <c r="H22" s="6">
        <v>29</v>
      </c>
      <c r="I22" s="6">
        <v>29</v>
      </c>
      <c r="J22" s="6">
        <v>29</v>
      </c>
      <c r="K22" s="6">
        <v>29</v>
      </c>
      <c r="L22" s="7">
        <f>ROUND(M22/5,0)</f>
        <v>29</v>
      </c>
      <c r="M22" s="7">
        <f>D22+E22+F22+G22+H22</f>
        <v>145</v>
      </c>
      <c r="N22" s="8"/>
      <c r="O22" s="7">
        <f t="shared" si="0"/>
        <v>145</v>
      </c>
      <c r="P22" s="9">
        <v>2</v>
      </c>
    </row>
    <row r="23" spans="1:17" x14ac:dyDescent="0.25">
      <c r="A23" s="6"/>
      <c r="B23" s="6">
        <v>2</v>
      </c>
      <c r="C23" s="24" t="s">
        <v>101</v>
      </c>
      <c r="D23" s="6">
        <v>30</v>
      </c>
      <c r="E23" s="6">
        <v>30</v>
      </c>
      <c r="F23" s="6">
        <v>30</v>
      </c>
      <c r="G23" s="6">
        <v>30</v>
      </c>
      <c r="H23" s="6">
        <v>30</v>
      </c>
      <c r="I23" s="6">
        <v>30</v>
      </c>
      <c r="J23" s="6">
        <v>30</v>
      </c>
      <c r="K23" s="6">
        <v>30</v>
      </c>
      <c r="L23" s="7">
        <f>ROUND(M23/5,0)</f>
        <v>30</v>
      </c>
      <c r="M23" s="7">
        <f>D23+E23+F23+G23+H23</f>
        <v>150</v>
      </c>
      <c r="N23" s="8"/>
      <c r="O23" s="7">
        <f t="shared" si="0"/>
        <v>150</v>
      </c>
      <c r="P23" s="9">
        <v>1</v>
      </c>
    </row>
    <row r="24" spans="1:17" ht="15.75" thickBot="1" x14ac:dyDescent="0.3"/>
    <row r="25" spans="1:17" ht="15.75" thickBot="1" x14ac:dyDescent="0.3">
      <c r="A25" s="12"/>
      <c r="C25" s="13" t="s">
        <v>13</v>
      </c>
    </row>
    <row r="26" spans="1:17" ht="15.75" thickBot="1" x14ac:dyDescent="0.3">
      <c r="A26" s="14"/>
      <c r="C26" s="13" t="s">
        <v>14</v>
      </c>
    </row>
    <row r="27" spans="1:17" x14ac:dyDescent="0.25">
      <c r="C27" t="s">
        <v>11</v>
      </c>
    </row>
  </sheetData>
  <mergeCells count="16">
    <mergeCell ref="F6:H6"/>
    <mergeCell ref="M7:M8"/>
    <mergeCell ref="C3:D3"/>
    <mergeCell ref="F3:H3"/>
    <mergeCell ref="C4:D4"/>
    <mergeCell ref="F4:H4"/>
    <mergeCell ref="C5:D5"/>
    <mergeCell ref="F5:H5"/>
    <mergeCell ref="N7:N8"/>
    <mergeCell ref="O7:O8"/>
    <mergeCell ref="P7:P8"/>
    <mergeCell ref="A7:A8"/>
    <mergeCell ref="B7:B8"/>
    <mergeCell ref="C7:C8"/>
    <mergeCell ref="D7:K7"/>
    <mergeCell ref="L7:L8"/>
  </mergeCells>
  <conditionalFormatting sqref="D10:H10">
    <cfRule type="cellIs" dxfId="33" priority="99" operator="greaterThanOrEqual">
      <formula>$L$10+3</formula>
    </cfRule>
    <cfRule type="cellIs" dxfId="32" priority="100" operator="lessThanOrEqual">
      <formula>$L$10-3</formula>
    </cfRule>
  </conditionalFormatting>
  <conditionalFormatting sqref="D11:H11">
    <cfRule type="cellIs" dxfId="31" priority="97" operator="greaterThanOrEqual">
      <formula>$L$11+3</formula>
    </cfRule>
    <cfRule type="cellIs" dxfId="30" priority="98" operator="lessThanOrEqual">
      <formula>$L$11-3</formula>
    </cfRule>
  </conditionalFormatting>
  <conditionalFormatting sqref="D12:H12">
    <cfRule type="cellIs" dxfId="29" priority="95" operator="greaterThanOrEqual">
      <formula>$L$12+3</formula>
    </cfRule>
    <cfRule type="cellIs" dxfId="28" priority="96" operator="lessThanOrEqual">
      <formula>$L$12-3</formula>
    </cfRule>
  </conditionalFormatting>
  <conditionalFormatting sqref="D13:H13">
    <cfRule type="cellIs" dxfId="27" priority="85" operator="greaterThanOrEqual">
      <formula>$L$13+3</formula>
    </cfRule>
    <cfRule type="cellIs" dxfId="26" priority="86" operator="lessThanOrEqual">
      <formula>$L$13-3</formula>
    </cfRule>
  </conditionalFormatting>
  <conditionalFormatting sqref="D14:H14">
    <cfRule type="cellIs" dxfId="25" priority="93" operator="greaterThanOrEqual">
      <formula>$L$14+3</formula>
    </cfRule>
    <cfRule type="cellIs" dxfId="24" priority="94" operator="lessThanOrEqual">
      <formula>$L$14-3</formula>
    </cfRule>
  </conditionalFormatting>
  <conditionalFormatting sqref="D15:H15">
    <cfRule type="cellIs" dxfId="23" priority="73" operator="greaterThanOrEqual">
      <formula>$L$15+3</formula>
    </cfRule>
    <cfRule type="cellIs" dxfId="22" priority="74" operator="lessThanOrEqual">
      <formula>$L$15-3</formula>
    </cfRule>
  </conditionalFormatting>
  <conditionalFormatting sqref="D16:H16">
    <cfRule type="cellIs" dxfId="21" priority="71" operator="greaterThanOrEqual">
      <formula>$L$16+3</formula>
    </cfRule>
    <cfRule type="cellIs" dxfId="20" priority="72" operator="lessThanOrEqual">
      <formula>$L$16-3</formula>
    </cfRule>
  </conditionalFormatting>
  <conditionalFormatting sqref="D17:H17">
    <cfRule type="cellIs" dxfId="19" priority="75" operator="greaterThanOrEqual">
      <formula>$L$17+3</formula>
    </cfRule>
    <cfRule type="cellIs" dxfId="18" priority="76" operator="lessThanOrEqual">
      <formula>$L$17-3</formula>
    </cfRule>
  </conditionalFormatting>
  <conditionalFormatting sqref="D18:H18">
    <cfRule type="cellIs" dxfId="17" priority="77" operator="greaterThanOrEqual">
      <formula>$L$18+3</formula>
    </cfRule>
    <cfRule type="cellIs" dxfId="16" priority="78" operator="lessThanOrEqual">
      <formula>$L$18-3</formula>
    </cfRule>
  </conditionalFormatting>
  <conditionalFormatting sqref="D19:H19">
    <cfRule type="cellIs" dxfId="15" priority="79" operator="greaterThanOrEqual">
      <formula>$L$19+3</formula>
    </cfRule>
    <cfRule type="cellIs" dxfId="14" priority="80" operator="lessThanOrEqual">
      <formula>$L$19-3</formula>
    </cfRule>
  </conditionalFormatting>
  <conditionalFormatting sqref="D20:H20">
    <cfRule type="cellIs" dxfId="13" priority="81" operator="greaterThanOrEqual">
      <formula>$L$20+3</formula>
    </cfRule>
    <cfRule type="cellIs" dxfId="12" priority="82" operator="lessThanOrEqual">
      <formula>$L$20-3</formula>
    </cfRule>
  </conditionalFormatting>
  <conditionalFormatting sqref="D22:H22">
    <cfRule type="cellIs" dxfId="11" priority="83" operator="greaterThanOrEqual">
      <formula>$L$22+3</formula>
    </cfRule>
    <cfRule type="cellIs" dxfId="10" priority="84" operator="lessThanOrEqual">
      <formula>$L$22-3</formula>
    </cfRule>
  </conditionalFormatting>
  <conditionalFormatting sqref="D23:H23">
    <cfRule type="cellIs" dxfId="9" priority="87" operator="greaterThanOrEqual">
      <formula>$L$23+3</formula>
    </cfRule>
    <cfRule type="cellIs" dxfId="8" priority="88" operator="lessThanOrEqual">
      <formula>$L$23-3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A7" workbookViewId="0">
      <selection activeCell="C16" sqref="C16"/>
    </sheetView>
  </sheetViews>
  <sheetFormatPr defaultRowHeight="15" x14ac:dyDescent="0.25"/>
  <cols>
    <col min="3" max="3" width="17" customWidth="1"/>
    <col min="12" max="12" width="10.140625" customWidth="1"/>
  </cols>
  <sheetData>
    <row r="1" spans="1:17" x14ac:dyDescent="0.25">
      <c r="A1" s="1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7" x14ac:dyDescent="0.25">
      <c r="A3" s="3" t="s">
        <v>0</v>
      </c>
      <c r="B3" s="11">
        <v>1</v>
      </c>
      <c r="C3" s="52" t="s">
        <v>26</v>
      </c>
      <c r="D3" s="52"/>
      <c r="E3" s="11">
        <v>4</v>
      </c>
      <c r="F3" s="49" t="s">
        <v>33</v>
      </c>
      <c r="G3" s="49"/>
      <c r="H3" s="49"/>
      <c r="I3" s="11"/>
      <c r="J3" t="s">
        <v>12</v>
      </c>
      <c r="K3">
        <v>1</v>
      </c>
      <c r="L3" t="s">
        <v>28</v>
      </c>
      <c r="M3" s="11"/>
      <c r="N3" s="2"/>
    </row>
    <row r="4" spans="1:17" x14ac:dyDescent="0.25">
      <c r="A4" s="3"/>
      <c r="B4" s="11">
        <v>2</v>
      </c>
      <c r="C4" s="52" t="s">
        <v>21</v>
      </c>
      <c r="D4" s="52"/>
      <c r="E4" s="11">
        <v>5</v>
      </c>
      <c r="F4" s="49" t="s">
        <v>19</v>
      </c>
      <c r="G4" s="49"/>
      <c r="H4" s="49"/>
      <c r="I4" s="11"/>
      <c r="K4">
        <v>2</v>
      </c>
      <c r="L4" t="s">
        <v>23</v>
      </c>
      <c r="M4" s="11"/>
      <c r="N4" s="2"/>
    </row>
    <row r="5" spans="1:17" x14ac:dyDescent="0.25">
      <c r="A5" s="3"/>
      <c r="B5" s="11">
        <v>3</v>
      </c>
      <c r="C5" s="52" t="s">
        <v>15</v>
      </c>
      <c r="D5" s="52"/>
      <c r="E5" s="11">
        <v>6</v>
      </c>
      <c r="F5" s="49" t="s">
        <v>32</v>
      </c>
      <c r="G5" s="49"/>
      <c r="H5" s="49"/>
      <c r="I5" s="11"/>
      <c r="J5" s="11"/>
      <c r="K5" s="11">
        <v>3</v>
      </c>
      <c r="L5" s="11" t="s">
        <v>22</v>
      </c>
      <c r="M5" s="2"/>
      <c r="N5" s="3"/>
    </row>
    <row r="6" spans="1:17" x14ac:dyDescent="0.25">
      <c r="A6" s="3"/>
      <c r="B6" s="11"/>
      <c r="C6" s="11"/>
      <c r="D6" s="11"/>
      <c r="E6" s="11"/>
      <c r="F6" s="49"/>
      <c r="G6" s="49"/>
      <c r="H6" s="49"/>
      <c r="I6" s="11"/>
      <c r="J6" s="11"/>
      <c r="K6" s="11"/>
      <c r="L6" s="11"/>
      <c r="M6" s="2"/>
      <c r="N6" s="3"/>
    </row>
    <row r="7" spans="1:17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3"/>
    </row>
    <row r="9" spans="1:17" x14ac:dyDescent="0.25">
      <c r="A9" s="45"/>
      <c r="B9" s="45" t="s">
        <v>1</v>
      </c>
      <c r="C9" s="45" t="s">
        <v>2</v>
      </c>
      <c r="D9" s="50" t="s">
        <v>0</v>
      </c>
      <c r="E9" s="51"/>
      <c r="F9" s="51"/>
      <c r="G9" s="51"/>
      <c r="H9" s="51"/>
      <c r="I9" s="51"/>
      <c r="J9" s="51"/>
      <c r="K9" s="51"/>
      <c r="L9" s="51"/>
      <c r="M9" s="45" t="s">
        <v>3</v>
      </c>
      <c r="N9" s="45" t="s">
        <v>4</v>
      </c>
      <c r="O9" s="45" t="s">
        <v>5</v>
      </c>
      <c r="P9" s="45" t="s">
        <v>6</v>
      </c>
      <c r="Q9" s="47" t="s">
        <v>7</v>
      </c>
    </row>
    <row r="10" spans="1:17" x14ac:dyDescent="0.25">
      <c r="A10" s="46"/>
      <c r="B10" s="46"/>
      <c r="C10" s="46"/>
      <c r="D10" s="4">
        <v>1</v>
      </c>
      <c r="E10" s="4">
        <v>2</v>
      </c>
      <c r="F10" s="4">
        <v>3</v>
      </c>
      <c r="G10" s="4">
        <v>4</v>
      </c>
      <c r="H10" s="4">
        <v>5</v>
      </c>
      <c r="I10" s="4">
        <v>6</v>
      </c>
      <c r="J10" s="4" t="s">
        <v>9</v>
      </c>
      <c r="K10" s="4" t="s">
        <v>10</v>
      </c>
      <c r="L10" s="4" t="s">
        <v>35</v>
      </c>
      <c r="M10" s="46"/>
      <c r="N10" s="46"/>
      <c r="O10" s="46"/>
      <c r="P10" s="46"/>
      <c r="Q10" s="48"/>
    </row>
    <row r="11" spans="1:17" x14ac:dyDescent="0.25">
      <c r="A11" s="10" t="s">
        <v>47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6"/>
      <c r="B12" s="6">
        <v>1</v>
      </c>
      <c r="C12" s="24" t="s">
        <v>98</v>
      </c>
      <c r="D12" s="6">
        <v>30</v>
      </c>
      <c r="E12" s="6">
        <v>30</v>
      </c>
      <c r="F12" s="6">
        <v>30</v>
      </c>
      <c r="G12" s="6">
        <v>30</v>
      </c>
      <c r="H12" s="6">
        <v>30</v>
      </c>
      <c r="I12" s="6">
        <v>30</v>
      </c>
      <c r="J12" s="6">
        <v>30</v>
      </c>
      <c r="K12" s="6">
        <v>30</v>
      </c>
      <c r="L12" s="6">
        <v>30</v>
      </c>
      <c r="M12" s="7">
        <f>ROUND(N12/6,1)</f>
        <v>30</v>
      </c>
      <c r="N12" s="7">
        <f>D12+E12+F12+G12+H12+I12</f>
        <v>180</v>
      </c>
      <c r="O12" s="8"/>
      <c r="P12" s="7">
        <f t="shared" ref="P12:P14" si="0">N12-O12</f>
        <v>180</v>
      </c>
      <c r="Q12" s="9">
        <v>1</v>
      </c>
    </row>
    <row r="13" spans="1:17" x14ac:dyDescent="0.25">
      <c r="A13" s="6"/>
      <c r="B13" s="6">
        <v>2</v>
      </c>
      <c r="C13" s="24" t="s">
        <v>102</v>
      </c>
      <c r="D13" s="6">
        <v>29</v>
      </c>
      <c r="E13" s="6">
        <v>28</v>
      </c>
      <c r="F13" s="6">
        <v>29</v>
      </c>
      <c r="G13" s="6">
        <v>29</v>
      </c>
      <c r="H13" s="6">
        <v>28</v>
      </c>
      <c r="I13" s="6">
        <v>29</v>
      </c>
      <c r="J13" s="6">
        <v>29</v>
      </c>
      <c r="K13" s="6">
        <v>29</v>
      </c>
      <c r="L13" s="6">
        <v>28</v>
      </c>
      <c r="M13" s="7">
        <f t="shared" ref="M13:M14" si="1">ROUND(N13/6,1)</f>
        <v>28.7</v>
      </c>
      <c r="N13" s="7">
        <f t="shared" ref="N13:N14" si="2">D13+E13+F13+G13+H13+I13</f>
        <v>172</v>
      </c>
      <c r="O13" s="8"/>
      <c r="P13" s="7">
        <f t="shared" si="0"/>
        <v>172</v>
      </c>
      <c r="Q13" s="9">
        <v>2</v>
      </c>
    </row>
    <row r="14" spans="1:17" x14ac:dyDescent="0.25">
      <c r="A14" s="6"/>
      <c r="B14" s="6">
        <v>3</v>
      </c>
      <c r="C14" s="24" t="s">
        <v>103</v>
      </c>
      <c r="D14" s="6">
        <v>28</v>
      </c>
      <c r="E14" s="6">
        <v>29</v>
      </c>
      <c r="F14" s="6">
        <v>28</v>
      </c>
      <c r="G14" s="6">
        <v>28</v>
      </c>
      <c r="H14" s="6">
        <v>29</v>
      </c>
      <c r="I14" s="6">
        <v>28</v>
      </c>
      <c r="J14" s="6">
        <v>28</v>
      </c>
      <c r="K14" s="6">
        <v>28</v>
      </c>
      <c r="L14" s="6">
        <v>29</v>
      </c>
      <c r="M14" s="7">
        <f t="shared" si="1"/>
        <v>28.3</v>
      </c>
      <c r="N14" s="7">
        <f t="shared" si="2"/>
        <v>170</v>
      </c>
      <c r="O14" s="8"/>
      <c r="P14" s="7">
        <f t="shared" si="0"/>
        <v>170</v>
      </c>
      <c r="Q14" s="9">
        <v>3</v>
      </c>
    </row>
    <row r="15" spans="1:17" x14ac:dyDescent="0.25">
      <c r="A15" s="10" t="s">
        <v>45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x14ac:dyDescent="0.25">
      <c r="A16" s="6"/>
      <c r="B16" s="6">
        <v>1</v>
      </c>
      <c r="C16" s="24" t="s">
        <v>79</v>
      </c>
      <c r="D16" s="6">
        <v>29</v>
      </c>
      <c r="E16" s="6">
        <v>28</v>
      </c>
      <c r="F16" s="6">
        <v>28</v>
      </c>
      <c r="G16" s="6">
        <v>30</v>
      </c>
      <c r="H16" s="6">
        <v>28</v>
      </c>
      <c r="I16" s="6">
        <v>29</v>
      </c>
      <c r="J16" s="6">
        <v>28</v>
      </c>
      <c r="K16" s="6">
        <v>30</v>
      </c>
      <c r="L16" s="6">
        <v>29</v>
      </c>
      <c r="M16" s="7">
        <f>ROUND(N16/6,1)</f>
        <v>28.7</v>
      </c>
      <c r="N16" s="7">
        <f>D16+E16+F16+G16+H16+I16</f>
        <v>172</v>
      </c>
      <c r="O16" s="8"/>
      <c r="P16" s="7">
        <f t="shared" ref="P16" si="3">N16-O16</f>
        <v>172</v>
      </c>
      <c r="Q16" s="9">
        <v>3</v>
      </c>
    </row>
    <row r="17" spans="1:3" ht="15.75" thickBot="1" x14ac:dyDescent="0.3"/>
    <row r="18" spans="1:3" ht="15.75" thickBot="1" x14ac:dyDescent="0.3">
      <c r="A18" s="12"/>
      <c r="C18" s="13" t="s">
        <v>13</v>
      </c>
    </row>
    <row r="19" spans="1:3" ht="15.75" thickBot="1" x14ac:dyDescent="0.3">
      <c r="A19" s="14"/>
      <c r="C19" s="13" t="s">
        <v>14</v>
      </c>
    </row>
    <row r="20" spans="1:3" x14ac:dyDescent="0.25">
      <c r="C20" t="s">
        <v>11</v>
      </c>
    </row>
  </sheetData>
  <mergeCells count="16">
    <mergeCell ref="C4:D4"/>
    <mergeCell ref="F4:H4"/>
    <mergeCell ref="C5:D5"/>
    <mergeCell ref="F5:H5"/>
    <mergeCell ref="C3:D3"/>
    <mergeCell ref="F3:H3"/>
    <mergeCell ref="N9:N10"/>
    <mergeCell ref="O9:O10"/>
    <mergeCell ref="P9:P10"/>
    <mergeCell ref="Q9:Q10"/>
    <mergeCell ref="F6:H6"/>
    <mergeCell ref="A9:A10"/>
    <mergeCell ref="B9:B10"/>
    <mergeCell ref="C9:C10"/>
    <mergeCell ref="D9:L9"/>
    <mergeCell ref="M9:M10"/>
  </mergeCells>
  <conditionalFormatting sqref="D12:I12">
    <cfRule type="cellIs" dxfId="7" priority="101" operator="greaterThanOrEqual">
      <formula>$M$12+3</formula>
    </cfRule>
    <cfRule type="cellIs" dxfId="6" priority="102" operator="lessThanOrEqual">
      <formula>$M$12-3</formula>
    </cfRule>
  </conditionalFormatting>
  <conditionalFormatting sqref="D13:I13">
    <cfRule type="cellIs" dxfId="5" priority="99" operator="greaterThanOrEqual">
      <formula>$M$13+3</formula>
    </cfRule>
    <cfRule type="cellIs" dxfId="4" priority="100" operator="lessThanOrEqual">
      <formula>$M$13-3</formula>
    </cfRule>
  </conditionalFormatting>
  <conditionalFormatting sqref="D14:I14">
    <cfRule type="cellIs" dxfId="3" priority="97" operator="greaterThanOrEqual">
      <formula>$M$14+3</formula>
    </cfRule>
    <cfRule type="cellIs" dxfId="2" priority="98" operator="lessThanOrEqual">
      <formula>$M$14-3</formula>
    </cfRule>
  </conditionalFormatting>
  <conditionalFormatting sqref="D16:I16">
    <cfRule type="cellIs" dxfId="1" priority="1" operator="greaterThanOrEqual">
      <formula>$M$12+3</formula>
    </cfRule>
    <cfRule type="cellIs" dxfId="0" priority="2" operator="lessThanOrEqual">
      <formula>$M$12-3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ОМС 1 вид</vt:lpstr>
      <vt:lpstr>ОМС 2 від</vt:lpstr>
      <vt:lpstr>фантазійна з пастиж</vt:lpstr>
      <vt:lpstr>Світське життя</vt:lpstr>
      <vt:lpstr>стильний хвіст</vt:lpstr>
      <vt:lpstr>стильне фарбування</vt:lpstr>
      <vt:lpstr>Жіноча комерційна стрижка на до</vt:lpstr>
      <vt:lpstr>Етно</vt:lpstr>
      <vt:lpstr>креат фарбування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dcterms:created xsi:type="dcterms:W3CDTF">2024-03-28T07:45:21Z</dcterms:created>
  <dcterms:modified xsi:type="dcterms:W3CDTF">2025-03-07T09:20:42Z</dcterms:modified>
</cp:coreProperties>
</file>