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ЧУ 2024\ЛІЧИЛЬНІ таблиці з оцінками ОФФЛАЙН\"/>
    </mc:Choice>
  </mc:AlternateContent>
  <bookViews>
    <workbookView xWindow="0" yWindow="0" windowWidth="24000" windowHeight="9735" firstSheet="5" activeTab="11"/>
  </bookViews>
  <sheets>
    <sheet name="СЧМ" sheetId="2" r:id="rId1"/>
    <sheet name="СПГЛ" sheetId="10" r:id="rId2"/>
    <sheet name="АппМан" sheetId="6" r:id="rId3"/>
    <sheet name="СЖМ" sheetId="1" r:id="rId4"/>
    <sheet name="укріплення нігтів Natural" sheetId="13" r:id="rId5"/>
    <sheet name="КомбіМан" sheetId="7" r:id="rId6"/>
    <sheet name="МоднСалМод" sheetId="12" r:id="rId7"/>
    <sheet name="Креат чол" sheetId="14" r:id="rId8"/>
    <sheet name="Soak-off" sheetId="8" r:id="rId9"/>
    <sheet name="Верхние формы" sheetId="9" r:id="rId10"/>
    <sheet name="подіум дизайн" sheetId="15" r:id="rId11"/>
    <sheet name="СМФ" sheetId="4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7" i="4" l="1"/>
  <c r="H8" i="15"/>
  <c r="H9" i="15"/>
  <c r="R9" i="9"/>
  <c r="R10" i="9"/>
  <c r="R11" i="9"/>
  <c r="R12" i="9"/>
  <c r="R14" i="9"/>
  <c r="R15" i="9"/>
  <c r="R8" i="9"/>
  <c r="S8" i="8"/>
  <c r="S9" i="8"/>
  <c r="S11" i="8"/>
  <c r="S12" i="8"/>
  <c r="S13" i="8"/>
  <c r="S14" i="8"/>
  <c r="S15" i="8"/>
  <c r="S16" i="8"/>
  <c r="S17" i="8"/>
  <c r="S18" i="8"/>
  <c r="S20" i="8"/>
  <c r="S21" i="8"/>
  <c r="S22" i="8"/>
  <c r="S23" i="8"/>
  <c r="S24" i="8"/>
  <c r="S13" i="4"/>
  <c r="S11" i="4"/>
  <c r="S9" i="4"/>
  <c r="H9" i="14"/>
  <c r="O181" i="10"/>
  <c r="P29" i="10"/>
  <c r="P28" i="10"/>
  <c r="P27" i="10"/>
  <c r="P26" i="10"/>
  <c r="P25" i="10"/>
  <c r="P24" i="10"/>
  <c r="P23" i="10"/>
  <c r="P22" i="10"/>
  <c r="P21" i="10"/>
  <c r="P20" i="10"/>
  <c r="P19" i="10"/>
  <c r="P18" i="10"/>
  <c r="P16" i="10"/>
  <c r="P15" i="10"/>
  <c r="P13" i="10"/>
  <c r="P12" i="10"/>
  <c r="P11" i="10"/>
  <c r="P10" i="10"/>
  <c r="P9" i="10"/>
  <c r="N22" i="2"/>
  <c r="N21" i="2"/>
  <c r="N19" i="2"/>
  <c r="N18" i="2"/>
  <c r="N17" i="2"/>
  <c r="N16" i="2"/>
  <c r="N15" i="2"/>
  <c r="N14" i="2"/>
  <c r="N12" i="2"/>
  <c r="N11" i="2"/>
  <c r="N10" i="2"/>
  <c r="N9" i="2"/>
  <c r="P13" i="6"/>
  <c r="P12" i="6"/>
  <c r="P11" i="6"/>
  <c r="P9" i="6"/>
  <c r="P8" i="6"/>
  <c r="I10" i="12" l="1"/>
  <c r="I11" i="12"/>
  <c r="I12" i="12"/>
  <c r="I9" i="12"/>
  <c r="X9" i="7"/>
  <c r="X10" i="7"/>
  <c r="X11" i="7"/>
  <c r="X12" i="7"/>
  <c r="X13" i="7"/>
  <c r="X14" i="7"/>
  <c r="X15" i="7"/>
  <c r="X16" i="7"/>
  <c r="X18" i="7"/>
  <c r="X19" i="7"/>
  <c r="X20" i="7"/>
  <c r="X21" i="7"/>
  <c r="X22" i="7"/>
  <c r="X23" i="7"/>
  <c r="X24" i="7"/>
  <c r="X25" i="7"/>
  <c r="X26" i="7"/>
  <c r="X28" i="7"/>
  <c r="X29" i="7"/>
  <c r="X30" i="7"/>
  <c r="X31" i="7"/>
  <c r="X32" i="7"/>
  <c r="X33" i="7"/>
  <c r="Z10" i="13" l="1"/>
  <c r="Z11" i="13"/>
  <c r="Z13" i="13"/>
  <c r="Z14" i="13"/>
  <c r="Z15" i="13"/>
  <c r="Z16" i="13"/>
  <c r="Z17" i="13"/>
  <c r="Z9" i="13"/>
  <c r="P9" i="1" l="1"/>
  <c r="P19" i="1"/>
  <c r="P18" i="1"/>
  <c r="P17" i="1"/>
  <c r="P11" i="1"/>
  <c r="P10" i="1"/>
  <c r="P21" i="1"/>
  <c r="P12" i="1" l="1"/>
  <c r="P14" i="1"/>
  <c r="P15" i="1"/>
  <c r="P16" i="1"/>
  <c r="P22" i="1"/>
  <c r="P24" i="1"/>
</calcChain>
</file>

<file path=xl/sharedStrings.xml><?xml version="1.0" encoding="utf-8"?>
<sst xmlns="http://schemas.openxmlformats.org/spreadsheetml/2006/main" count="485" uniqueCount="185">
  <si>
    <t>Загальне враження</t>
  </si>
  <si>
    <t>Форма</t>
  </si>
  <si>
    <t>Довжина</t>
  </si>
  <si>
    <t>Техніка</t>
  </si>
  <si>
    <t>Штраф</t>
  </si>
  <si>
    <t xml:space="preserve">Разом </t>
  </si>
  <si>
    <t xml:space="preserve">Зліва </t>
  </si>
  <si>
    <t>Справа</t>
  </si>
  <si>
    <t>Задній валик</t>
  </si>
  <si>
    <t xml:space="preserve">Щільність </t>
  </si>
  <si>
    <t>Рожевий</t>
  </si>
  <si>
    <t>Суддя</t>
  </si>
  <si>
    <t>%</t>
  </si>
  <si>
    <t>Номер</t>
  </si>
  <si>
    <t>довжина</t>
  </si>
  <si>
    <t>Поліровка</t>
  </si>
  <si>
    <t>Итого</t>
  </si>
  <si>
    <t xml:space="preserve">Форма         </t>
  </si>
  <si>
    <t>Апекс</t>
  </si>
  <si>
    <t>Лінія посмішки</t>
  </si>
  <si>
    <t>Техніка, контроль матеріалу</t>
  </si>
  <si>
    <t>Поверхня</t>
  </si>
  <si>
    <t>Штрафні бали</t>
  </si>
  <si>
    <t xml:space="preserve">Поперечна акра нігтя </t>
  </si>
  <si>
    <t>Торець нігтя</t>
  </si>
  <si>
    <t>Заг. враження</t>
  </si>
  <si>
    <t xml:space="preserve">Номер </t>
  </si>
  <si>
    <t xml:space="preserve">Довжина </t>
  </si>
  <si>
    <t xml:space="preserve">Форма </t>
  </si>
  <si>
    <t>Лівий</t>
  </si>
  <si>
    <t>Правий</t>
  </si>
  <si>
    <t>Фінішне покриття</t>
  </si>
  <si>
    <t>Кривизна</t>
  </si>
  <si>
    <t>Симетричність</t>
  </si>
  <si>
    <t xml:space="preserve">Штраф </t>
  </si>
  <si>
    <r>
      <t>Номінація</t>
    </r>
    <r>
      <rPr>
        <b/>
        <sz val="20"/>
        <color rgb="FF000000"/>
        <rFont val="Calibri"/>
        <family val="2"/>
        <charset val="204"/>
        <scheme val="minor"/>
      </rPr>
      <t xml:space="preserve"> Верхні форми</t>
    </r>
  </si>
  <si>
    <r>
      <t>Номінація</t>
    </r>
    <r>
      <rPr>
        <b/>
        <sz val="20"/>
        <color rgb="FF000000"/>
        <rFont val="Calibri"/>
        <family val="2"/>
        <charset val="204"/>
        <scheme val="minor"/>
      </rPr>
      <t xml:space="preserve"> салонне покриття нігтів гелями-лаками </t>
    </r>
  </si>
  <si>
    <t>Покриття червоним гелем</t>
  </si>
  <si>
    <t>Товщина в зоні кутикули</t>
  </si>
  <si>
    <t>Вид знизу</t>
  </si>
  <si>
    <t>Поверхність</t>
  </si>
  <si>
    <t>разом</t>
  </si>
  <si>
    <t>лінія</t>
  </si>
  <si>
    <t>щільність</t>
  </si>
  <si>
    <t>Зона кутикули</t>
  </si>
  <si>
    <t>Торець</t>
  </si>
  <si>
    <t>С+Ю</t>
  </si>
  <si>
    <t>М+П</t>
  </si>
  <si>
    <t>Область кутикули</t>
  </si>
  <si>
    <t>с+ю</t>
  </si>
  <si>
    <t>м+п</t>
  </si>
  <si>
    <t>місце</t>
  </si>
  <si>
    <t>профі</t>
  </si>
  <si>
    <t xml:space="preserve">Номінація салонний жіночий манікюр   </t>
  </si>
  <si>
    <t>Сакеларі</t>
  </si>
  <si>
    <t>Семенец</t>
  </si>
  <si>
    <t>Амросієва</t>
  </si>
  <si>
    <t>Техніка/Семенец</t>
  </si>
  <si>
    <t>студенти</t>
  </si>
  <si>
    <t>Місце</t>
  </si>
  <si>
    <t>Діденко</t>
  </si>
  <si>
    <t>дизайн і оригінальність</t>
  </si>
  <si>
    <t>Проздовжня арка  вид збоку</t>
  </si>
  <si>
    <t>Бочні сторони</t>
  </si>
  <si>
    <t>Поперечна  арка  вид спереду</t>
  </si>
  <si>
    <t>внутрішній  вільний край</t>
  </si>
  <si>
    <t>ст+юн</t>
  </si>
  <si>
    <t>Семенець</t>
  </si>
  <si>
    <t xml:space="preserve">Поздовжня арка нігтя </t>
  </si>
  <si>
    <t xml:space="preserve">Бічні сторони    </t>
  </si>
  <si>
    <t>юніори</t>
  </si>
  <si>
    <r>
      <t xml:space="preserve">Номінація </t>
    </r>
    <r>
      <rPr>
        <b/>
        <sz val="18"/>
        <color theme="1"/>
        <rFont val="Calibri"/>
        <family val="2"/>
        <charset val="204"/>
        <scheme val="minor"/>
      </rPr>
      <t>Салонне моделювання нігтів "Френч"</t>
    </r>
  </si>
  <si>
    <t>Лінія посмішки Чіткість</t>
  </si>
  <si>
    <t>Лінія посмішки Симетричність</t>
  </si>
  <si>
    <t>Лінія посмішки Глибина</t>
  </si>
  <si>
    <t>Старенко</t>
  </si>
  <si>
    <t>Разом</t>
  </si>
  <si>
    <t>майстри</t>
  </si>
  <si>
    <t>студент</t>
  </si>
  <si>
    <t>Техніка обробка шкіри навколо нігтів)</t>
  </si>
  <si>
    <t xml:space="preserve">Задній </t>
  </si>
  <si>
    <r>
      <rPr>
        <sz val="18"/>
        <color rgb="FF000000"/>
        <rFont val="Calibri"/>
        <family val="2"/>
        <charset val="204"/>
      </rPr>
      <t>Номінація</t>
    </r>
    <r>
      <rPr>
        <sz val="20"/>
        <color rgb="FF000000"/>
        <rFont val="Calibri"/>
        <family val="2"/>
        <charset val="204"/>
      </rPr>
      <t xml:space="preserve"> </t>
    </r>
    <r>
      <rPr>
        <b/>
        <sz val="18"/>
        <color rgb="FF000000"/>
        <rFont val="Calibri"/>
        <family val="2"/>
        <charset val="204"/>
      </rPr>
      <t>"Апаратний манікюр"</t>
    </r>
  </si>
  <si>
    <t>Ісаєва Каміла</t>
  </si>
  <si>
    <t>Створення продольного вигину нігтя (вид збоку)</t>
  </si>
  <si>
    <t>Поперечна арка (вид спереду)</t>
  </si>
  <si>
    <t>Покриття нігтів "Французький манікюр"</t>
  </si>
  <si>
    <t>Відблиск</t>
  </si>
  <si>
    <t>Всього</t>
  </si>
  <si>
    <t>Білий</t>
  </si>
  <si>
    <t xml:space="preserve"> Лінія посмішки</t>
  </si>
  <si>
    <t>студ+юн</t>
  </si>
  <si>
    <r>
      <rPr>
        <sz val="18"/>
        <color rgb="FF000000"/>
        <rFont val="Calibri"/>
        <family val="2"/>
        <charset val="204"/>
      </rPr>
      <t>Номінація</t>
    </r>
    <r>
      <rPr>
        <b/>
        <sz val="18"/>
        <color rgb="FF000000"/>
        <rFont val="Calibri"/>
        <family val="2"/>
        <charset val="204"/>
      </rPr>
      <t xml:space="preserve"> Салонне покриття нігтів гелями-лаками </t>
    </r>
  </si>
  <si>
    <t>Френч покриття</t>
  </si>
  <si>
    <t>Покриття кольоровим гелем-лаком</t>
  </si>
  <si>
    <t>Щільність</t>
  </si>
  <si>
    <t>25-30</t>
  </si>
  <si>
    <t>майстри+профі</t>
  </si>
  <si>
    <r>
      <t>Номінація "Модне с</t>
    </r>
    <r>
      <rPr>
        <b/>
        <sz val="18"/>
        <color theme="1"/>
        <rFont val="Calibri"/>
        <family val="2"/>
        <charset val="204"/>
        <scheme val="minor"/>
      </rPr>
      <t>алонне моделювання нігтів"</t>
    </r>
  </si>
  <si>
    <t>Пукач Ірина</t>
  </si>
  <si>
    <t>Голуб</t>
  </si>
  <si>
    <t>Покриття/Голуб</t>
  </si>
  <si>
    <t>лінія кутікули</t>
  </si>
  <si>
    <t>Номінація Укріплення нігтів- ефект Natural</t>
  </si>
  <si>
    <t>юніори +студенти</t>
  </si>
  <si>
    <t>профі+ майстри</t>
  </si>
  <si>
    <t>Левченко</t>
  </si>
  <si>
    <t>Прокс</t>
  </si>
  <si>
    <t>Верхнє покриття/Сакеларі</t>
  </si>
  <si>
    <t>Створення прод вигину</t>
  </si>
  <si>
    <t>Бічні сторони</t>
  </si>
  <si>
    <t>Поперечна арка</t>
  </si>
  <si>
    <t>5+5</t>
  </si>
  <si>
    <t>Ступінь складності</t>
  </si>
  <si>
    <t>Ліворуч</t>
  </si>
  <si>
    <t>Праворуч</t>
  </si>
  <si>
    <t>По центру</t>
  </si>
  <si>
    <t>Лунула</t>
  </si>
  <si>
    <t>манікюр/Левченко</t>
  </si>
  <si>
    <t>Техніка, контроль матер</t>
  </si>
  <si>
    <t xml:space="preserve">Сакелари </t>
  </si>
  <si>
    <r>
      <t xml:space="preserve">Номінація </t>
    </r>
    <r>
      <rPr>
        <b/>
        <sz val="10"/>
        <color theme="1"/>
        <rFont val="Arial"/>
        <family val="2"/>
        <charset val="204"/>
      </rPr>
      <t>"Комбінований манікюр"</t>
    </r>
  </si>
  <si>
    <t xml:space="preserve">    Номер</t>
  </si>
  <si>
    <t>Харченко Тетяна</t>
  </si>
  <si>
    <t>Левко Марія</t>
  </si>
  <si>
    <t>Рогова Вікторія</t>
  </si>
  <si>
    <t>Клименко Анастасія</t>
  </si>
  <si>
    <t>Глушкова Юлія</t>
  </si>
  <si>
    <t>Лаврентьєва Олена</t>
  </si>
  <si>
    <t>Бойко Руслана</t>
  </si>
  <si>
    <t xml:space="preserve">Голуб </t>
  </si>
  <si>
    <t>Скора Ірина</t>
  </si>
  <si>
    <t>Маслянікова Анна</t>
  </si>
  <si>
    <t>Авраменко Анастасія</t>
  </si>
  <si>
    <t>Кузьміна Віра</t>
  </si>
  <si>
    <t>Кулик Віта</t>
  </si>
  <si>
    <t>Білак Златослава</t>
  </si>
  <si>
    <t>Пляшка Вікторія</t>
  </si>
  <si>
    <t>Литвиненко Ольга</t>
  </si>
  <si>
    <t>Грекало Ольга</t>
  </si>
  <si>
    <t>Назарук Марина</t>
  </si>
  <si>
    <t xml:space="preserve">Пархоменко Ольга  </t>
  </si>
  <si>
    <t>Мельник Олена</t>
  </si>
  <si>
    <t>Ткаченко Катерина</t>
  </si>
  <si>
    <t>Кононіхіна</t>
  </si>
  <si>
    <t>Гончарова Ірина Віталіївна</t>
  </si>
  <si>
    <t>Савицька Тіна Артемівна</t>
  </si>
  <si>
    <t>Веремчук Дар'я Олексіївна</t>
  </si>
  <si>
    <t>Шумейко Анна</t>
  </si>
  <si>
    <t>Дривинська Анна</t>
  </si>
  <si>
    <t>Кононихіна Тетяна</t>
  </si>
  <si>
    <t>Зозуля Віта</t>
  </si>
  <si>
    <t>Гончарова Ірина Григорівна</t>
  </si>
  <si>
    <t>Андрійчук Катерина</t>
  </si>
  <si>
    <t>Гаврилюк Юлія</t>
  </si>
  <si>
    <t>Ємець Наталія</t>
  </si>
  <si>
    <t>Пашкевич Олена</t>
  </si>
  <si>
    <t>Калюженко Надія</t>
  </si>
  <si>
    <t>Русакевич Дар’я</t>
  </si>
  <si>
    <t xml:space="preserve">Шостя Ірина  </t>
  </si>
  <si>
    <t>Рачківська Аліна</t>
  </si>
  <si>
    <r>
      <t>Номінація "Чоловічий креативний манікюр</t>
    </r>
    <r>
      <rPr>
        <b/>
        <sz val="18"/>
        <color theme="1"/>
        <rFont val="Calibri"/>
        <family val="2"/>
        <charset val="204"/>
        <scheme val="minor"/>
      </rPr>
      <t>"</t>
    </r>
  </si>
  <si>
    <r>
      <t xml:space="preserve">Номінація </t>
    </r>
    <r>
      <rPr>
        <b/>
        <sz val="10"/>
        <color rgb="FF000000"/>
        <rFont val="Arial"/>
        <family val="2"/>
        <charset val="204"/>
      </rPr>
      <t>"Створення ідеальної поверхні нігтьової пластини soak-off - гелями у флаконі"</t>
    </r>
  </si>
  <si>
    <r>
      <t xml:space="preserve">                                               Номінація     </t>
    </r>
    <r>
      <rPr>
        <b/>
        <sz val="10"/>
        <color rgb="FF000000"/>
        <rFont val="Arial"/>
        <family val="2"/>
        <charset val="204"/>
      </rPr>
      <t xml:space="preserve">Салонний чоловічий манікюр </t>
    </r>
  </si>
  <si>
    <t>Кифоренко Анна</t>
  </si>
  <si>
    <t>Деркач Марія</t>
  </si>
  <si>
    <t xml:space="preserve">Кузьменко Олександра </t>
  </si>
  <si>
    <t>Востокова Вікторія</t>
  </si>
  <si>
    <t>Мирутенко Богдана</t>
  </si>
  <si>
    <t>Солохіна Євгенія</t>
  </si>
  <si>
    <t>Шостя Ірина - гран прі</t>
  </si>
  <si>
    <t>Федюшина Тетяна</t>
  </si>
  <si>
    <t xml:space="preserve">Савицька Тіна </t>
  </si>
  <si>
    <t xml:space="preserve">Дмитренко Яна  </t>
  </si>
  <si>
    <t xml:space="preserve">Колєва Анна  </t>
  </si>
  <si>
    <t>Пархоменко Ольга - гран-прі</t>
  </si>
  <si>
    <t xml:space="preserve">Пархоменко Ольга </t>
  </si>
  <si>
    <t>Синьчук Олена</t>
  </si>
  <si>
    <t>Кузнєцова Валерія</t>
  </si>
  <si>
    <t>Пешко Ангеліна</t>
  </si>
  <si>
    <t>Кузнєцова Ангеліна</t>
  </si>
  <si>
    <r>
      <t>Номінація "Подіумний дизайн гель-лаками на коротких нігтях</t>
    </r>
    <r>
      <rPr>
        <b/>
        <sz val="18"/>
        <color theme="1"/>
        <rFont val="Calibri"/>
        <family val="2"/>
        <charset val="204"/>
        <scheme val="minor"/>
      </rPr>
      <t>"</t>
    </r>
  </si>
  <si>
    <t xml:space="preserve">Мельниченко Анна </t>
  </si>
  <si>
    <t>Собачко Ольга</t>
  </si>
  <si>
    <t>майстер</t>
  </si>
  <si>
    <t>юніор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</si>
</sst>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9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20"/>
      <color rgb="FF000000"/>
      <name val="Calibri"/>
      <family val="2"/>
      <charset val="204"/>
      <scheme val="minor"/>
    </font>
    <font>
      <b/>
      <sz val="20"/>
      <color rgb="FF000000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0"/>
      <color rgb="FFFF0000"/>
      <name val="Arial"/>
      <family val="2"/>
      <charset val="204"/>
    </font>
    <font>
      <b/>
      <sz val="12"/>
      <color rgb="FFFF000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2"/>
      <color rgb="FF000000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9"/>
      <color rgb="FFFF0000"/>
      <name val="Calibri"/>
      <family val="2"/>
      <charset val="204"/>
    </font>
    <font>
      <sz val="9"/>
      <color theme="1"/>
      <name val="Arial"/>
      <family val="2"/>
      <charset val="204"/>
    </font>
    <font>
      <b/>
      <sz val="9"/>
      <name val="Calibri"/>
      <family val="2"/>
      <charset val="204"/>
      <scheme val="minor"/>
    </font>
    <font>
      <b/>
      <sz val="9"/>
      <name val="Calibri"/>
      <family val="2"/>
      <charset val="204"/>
    </font>
    <font>
      <sz val="18"/>
      <color rgb="FF000000"/>
      <name val="Calibri"/>
      <family val="2"/>
      <charset val="204"/>
    </font>
    <font>
      <b/>
      <sz val="18"/>
      <color rgb="FF000000"/>
      <name val="Calibri"/>
      <family val="2"/>
      <charset val="204"/>
    </font>
    <font>
      <sz val="9"/>
      <color rgb="FFFF0000"/>
      <name val="Calibri"/>
      <family val="2"/>
      <charset val="204"/>
    </font>
    <font>
      <b/>
      <sz val="11"/>
      <name val="Calibri"/>
      <family val="2"/>
      <charset val="204"/>
    </font>
    <font>
      <b/>
      <sz val="9"/>
      <color rgb="FFFF0000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11"/>
      <color rgb="FFFF0000"/>
      <name val="Calibri"/>
      <family val="2"/>
      <charset val="204"/>
    </font>
    <font>
      <sz val="9"/>
      <color rgb="FFFF0000"/>
      <name val="Calibri"/>
      <family val="2"/>
      <charset val="204"/>
    </font>
    <font>
      <sz val="11"/>
      <color theme="1"/>
      <name val="Calibri"/>
      <family val="2"/>
      <charset val="204"/>
    </font>
    <font>
      <sz val="20"/>
      <color rgb="FF000000"/>
      <name val="Calibri"/>
      <family val="2"/>
      <charset val="204"/>
    </font>
    <font>
      <sz val="20"/>
      <color theme="1"/>
      <name val="Calibri"/>
      <family val="2"/>
      <charset val="204"/>
    </font>
    <font>
      <u/>
      <sz val="18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u/>
      <sz val="12"/>
      <color theme="1"/>
      <name val="Arial"/>
      <family val="2"/>
      <charset val="204"/>
    </font>
    <font>
      <b/>
      <u/>
      <sz val="11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10"/>
      <color theme="1"/>
      <name val="Arial"/>
      <family val="2"/>
      <charset val="204"/>
    </font>
    <font>
      <u/>
      <sz val="12"/>
      <color theme="1"/>
      <name val="Arial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11" fillId="0" borderId="0"/>
    <xf numFmtId="0" fontId="20" fillId="0" borderId="0"/>
  </cellStyleXfs>
  <cellXfs count="442">
    <xf numFmtId="0" fontId="0" fillId="0" borderId="0" xfId="0"/>
    <xf numFmtId="0" fontId="1" fillId="0" borderId="0" xfId="0" applyFont="1"/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0" fillId="5" borderId="7" xfId="0" applyFill="1" applyBorder="1"/>
    <xf numFmtId="0" fontId="4" fillId="0" borderId="0" xfId="0" applyFont="1"/>
    <xf numFmtId="0" fontId="0" fillId="0" borderId="7" xfId="0" applyBorder="1"/>
    <xf numFmtId="0" fontId="0" fillId="7" borderId="7" xfId="0" applyFill="1" applyBorder="1"/>
    <xf numFmtId="0" fontId="0" fillId="4" borderId="7" xfId="0" applyFill="1" applyBorder="1"/>
    <xf numFmtId="0" fontId="0" fillId="6" borderId="7" xfId="0" applyFill="1" applyBorder="1"/>
    <xf numFmtId="0" fontId="0" fillId="2" borderId="7" xfId="0" applyFill="1" applyBorder="1"/>
    <xf numFmtId="0" fontId="0" fillId="3" borderId="7" xfId="0" applyFill="1" applyBorder="1"/>
    <xf numFmtId="0" fontId="14" fillId="0" borderId="0" xfId="0" applyFont="1"/>
    <xf numFmtId="0" fontId="0" fillId="9" borderId="7" xfId="0" applyFill="1" applyBorder="1"/>
    <xf numFmtId="0" fontId="7" fillId="0" borderId="0" xfId="0" applyFont="1"/>
    <xf numFmtId="0" fontId="16" fillId="0" borderId="1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0" fillId="8" borderId="0" xfId="0" applyFill="1"/>
    <xf numFmtId="0" fontId="8" fillId="0" borderId="0" xfId="0" applyFont="1"/>
    <xf numFmtId="0" fontId="0" fillId="11" borderId="7" xfId="0" applyFill="1" applyBorder="1"/>
    <xf numFmtId="0" fontId="0" fillId="12" borderId="7" xfId="0" applyFill="1" applyBorder="1"/>
    <xf numFmtId="0" fontId="0" fillId="13" borderId="7" xfId="0" applyFill="1" applyBorder="1"/>
    <xf numFmtId="0" fontId="0" fillId="14" borderId="7" xfId="0" applyFill="1" applyBorder="1"/>
    <xf numFmtId="0" fontId="0" fillId="15" borderId="7" xfId="0" applyFill="1" applyBorder="1"/>
    <xf numFmtId="0" fontId="0" fillId="15" borderId="0" xfId="0" applyFill="1"/>
    <xf numFmtId="0" fontId="0" fillId="16" borderId="7" xfId="0" applyFill="1" applyBorder="1"/>
    <xf numFmtId="0" fontId="18" fillId="0" borderId="1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0" fillId="10" borderId="7" xfId="0" applyFill="1" applyBorder="1"/>
    <xf numFmtId="0" fontId="3" fillId="15" borderId="1" xfId="0" applyFont="1" applyFill="1" applyBorder="1" applyAlignment="1">
      <alignment horizontal="center" vertical="center" wrapText="1"/>
    </xf>
    <xf numFmtId="0" fontId="3" fillId="15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2" fontId="0" fillId="0" borderId="0" xfId="0" applyNumberFormat="1"/>
    <xf numFmtId="0" fontId="1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" fillId="8" borderId="0" xfId="0" applyFont="1" applyFill="1"/>
    <xf numFmtId="0" fontId="23" fillId="8" borderId="0" xfId="0" applyFont="1" applyFill="1" applyAlignment="1">
      <alignment horizontal="center"/>
    </xf>
    <xf numFmtId="0" fontId="3" fillId="8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" fontId="3" fillId="2" borderId="7" xfId="0" applyNumberFormat="1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0" fillId="2" borderId="8" xfId="0" applyFill="1" applyBorder="1"/>
    <xf numFmtId="0" fontId="25" fillId="0" borderId="24" xfId="0" applyFont="1" applyBorder="1"/>
    <xf numFmtId="0" fontId="25" fillId="0" borderId="25" xfId="0" applyFont="1" applyBorder="1"/>
    <xf numFmtId="2" fontId="18" fillId="0" borderId="2" xfId="0" applyNumberFormat="1" applyFont="1" applyBorder="1" applyAlignment="1">
      <alignment vertical="center" wrapText="1"/>
    </xf>
    <xf numFmtId="2" fontId="18" fillId="0" borderId="9" xfId="0" applyNumberFormat="1" applyFont="1" applyBorder="1" applyAlignment="1">
      <alignment vertical="center" wrapText="1"/>
    </xf>
    <xf numFmtId="2" fontId="25" fillId="0" borderId="26" xfId="0" applyNumberFormat="1" applyFont="1" applyBorder="1"/>
    <xf numFmtId="2" fontId="0" fillId="2" borderId="8" xfId="0" applyNumberFormat="1" applyFill="1" applyBorder="1"/>
    <xf numFmtId="2" fontId="0" fillId="0" borderId="7" xfId="0" applyNumberFormat="1" applyBorder="1"/>
    <xf numFmtId="1" fontId="0" fillId="0" borderId="0" xfId="0" applyNumberFormat="1" applyAlignment="1">
      <alignment horizontal="center"/>
    </xf>
    <xf numFmtId="1" fontId="18" fillId="0" borderId="2" xfId="0" applyNumberFormat="1" applyFont="1" applyBorder="1" applyAlignment="1">
      <alignment horizontal="center" vertical="center" wrapText="1"/>
    </xf>
    <xf numFmtId="1" fontId="18" fillId="0" borderId="9" xfId="0" applyNumberFormat="1" applyFont="1" applyBorder="1" applyAlignment="1">
      <alignment horizontal="center" vertical="center" wrapText="1"/>
    </xf>
    <xf numFmtId="1" fontId="25" fillId="0" borderId="26" xfId="0" applyNumberFormat="1" applyFont="1" applyBorder="1" applyAlignment="1">
      <alignment horizontal="center"/>
    </xf>
    <xf numFmtId="1" fontId="0" fillId="2" borderId="8" xfId="0" applyNumberFormat="1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2" borderId="7" xfId="0" applyNumberFormat="1" applyFill="1" applyBorder="1" applyAlignment="1">
      <alignment horizontal="center"/>
    </xf>
    <xf numFmtId="0" fontId="0" fillId="0" borderId="0" xfId="0" applyFont="1" applyAlignment="1"/>
    <xf numFmtId="0" fontId="8" fillId="0" borderId="0" xfId="0" applyFont="1" applyAlignment="1"/>
    <xf numFmtId="0" fontId="27" fillId="0" borderId="0" xfId="0" applyFont="1"/>
    <xf numFmtId="0" fontId="28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1" fillId="2" borderId="7" xfId="0" applyFont="1" applyFill="1" applyBorder="1" applyAlignment="1">
      <alignment horizontal="center"/>
    </xf>
    <xf numFmtId="0" fontId="24" fillId="0" borderId="27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1" fillId="0" borderId="19" xfId="0" applyFont="1" applyBorder="1" applyAlignment="1">
      <alignment horizontal="center" vertical="center"/>
    </xf>
    <xf numFmtId="0" fontId="24" fillId="2" borderId="27" xfId="0" applyFont="1" applyFill="1" applyBorder="1" applyAlignment="1">
      <alignment horizontal="center"/>
    </xf>
    <xf numFmtId="0" fontId="24" fillId="2" borderId="7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16" fillId="0" borderId="32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4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7" fillId="0" borderId="0" xfId="0" applyFont="1" applyAlignment="1"/>
    <xf numFmtId="0" fontId="17" fillId="0" borderId="7" xfId="0" applyFont="1" applyBorder="1" applyAlignment="1">
      <alignment wrapText="1"/>
    </xf>
    <xf numFmtId="0" fontId="33" fillId="0" borderId="7" xfId="0" applyFont="1" applyBorder="1" applyAlignment="1">
      <alignment wrapText="1"/>
    </xf>
    <xf numFmtId="0" fontId="16" fillId="0" borderId="7" xfId="0" applyFont="1" applyBorder="1" applyAlignment="1">
      <alignment horizontal="center" vertical="center" wrapText="1"/>
    </xf>
    <xf numFmtId="0" fontId="17" fillId="0" borderId="0" xfId="0" applyFont="1" applyAlignment="1">
      <alignment wrapText="1"/>
    </xf>
    <xf numFmtId="0" fontId="34" fillId="0" borderId="7" xfId="0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21" fillId="0" borderId="0" xfId="0" applyFont="1" applyBorder="1"/>
    <xf numFmtId="0" fontId="3" fillId="0" borderId="18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42" fillId="0" borderId="0" xfId="0" applyFont="1" applyAlignment="1">
      <alignment horizontal="center"/>
    </xf>
    <xf numFmtId="0" fontId="2" fillId="2" borderId="19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/>
    </xf>
    <xf numFmtId="0" fontId="2" fillId="0" borderId="18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1" fillId="2" borderId="19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 vertical="center" wrapText="1"/>
    </xf>
    <xf numFmtId="0" fontId="17" fillId="0" borderId="33" xfId="0" applyFont="1" applyBorder="1" applyAlignment="1">
      <alignment horizontal="center"/>
    </xf>
    <xf numFmtId="0" fontId="12" fillId="0" borderId="7" xfId="0" applyFont="1" applyBorder="1" applyAlignment="1">
      <alignment wrapText="1"/>
    </xf>
    <xf numFmtId="0" fontId="45" fillId="0" borderId="0" xfId="0" applyFont="1"/>
    <xf numFmtId="0" fontId="46" fillId="0" borderId="0" xfId="0" applyFont="1"/>
    <xf numFmtId="2" fontId="0" fillId="0" borderId="0" xfId="0" applyNumberFormat="1" applyFont="1" applyAlignment="1"/>
    <xf numFmtId="2" fontId="13" fillId="0" borderId="0" xfId="0" applyNumberFormat="1" applyFont="1" applyAlignment="1">
      <alignment horizontal="center"/>
    </xf>
    <xf numFmtId="2" fontId="2" fillId="0" borderId="18" xfId="0" applyNumberFormat="1" applyFont="1" applyBorder="1" applyAlignment="1">
      <alignment horizontal="center" wrapText="1"/>
    </xf>
    <xf numFmtId="0" fontId="3" fillId="0" borderId="19" xfId="0" applyFont="1" applyFill="1" applyBorder="1" applyAlignment="1">
      <alignment horizontal="center" vertical="center" wrapText="1"/>
    </xf>
    <xf numFmtId="0" fontId="35" fillId="0" borderId="0" xfId="0" applyFont="1"/>
    <xf numFmtId="0" fontId="2" fillId="2" borderId="7" xfId="0" applyFont="1" applyFill="1" applyBorder="1" applyAlignment="1">
      <alignment horizontal="center" vertical="center" wrapText="1"/>
    </xf>
    <xf numFmtId="0" fontId="21" fillId="0" borderId="19" xfId="0" applyFont="1" applyBorder="1" applyAlignment="1">
      <alignment horizontal="center"/>
    </xf>
    <xf numFmtId="0" fontId="21" fillId="0" borderId="19" xfId="0" applyFont="1" applyFill="1" applyBorder="1" applyAlignment="1">
      <alignment horizontal="center"/>
    </xf>
    <xf numFmtId="0" fontId="37" fillId="0" borderId="18" xfId="0" applyFont="1" applyBorder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21" fillId="2" borderId="19" xfId="0" applyFont="1" applyFill="1" applyBorder="1" applyAlignment="1">
      <alignment horizontal="center"/>
    </xf>
    <xf numFmtId="2" fontId="3" fillId="0" borderId="7" xfId="0" applyNumberFormat="1" applyFont="1" applyBorder="1" applyAlignment="1">
      <alignment horizontal="center" wrapText="1"/>
    </xf>
    <xf numFmtId="2" fontId="21" fillId="2" borderId="19" xfId="0" applyNumberFormat="1" applyFont="1" applyFill="1" applyBorder="1" applyAlignment="1">
      <alignment horizontal="center"/>
    </xf>
    <xf numFmtId="2" fontId="21" fillId="0" borderId="19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47" fillId="0" borderId="0" xfId="0" applyFont="1"/>
    <xf numFmtId="0" fontId="40" fillId="0" borderId="0" xfId="0" applyFont="1"/>
    <xf numFmtId="0" fontId="40" fillId="0" borderId="19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/>
    </xf>
    <xf numFmtId="0" fontId="44" fillId="0" borderId="19" xfId="0" applyFont="1" applyFill="1" applyBorder="1" applyAlignment="1">
      <alignment horizontal="center" vertical="center"/>
    </xf>
    <xf numFmtId="0" fontId="48" fillId="0" borderId="19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39" fillId="0" borderId="7" xfId="0" applyFont="1" applyBorder="1" applyAlignment="1">
      <alignment horizontal="center"/>
    </xf>
    <xf numFmtId="0" fontId="32" fillId="0" borderId="7" xfId="0" applyFont="1" applyBorder="1" applyAlignment="1">
      <alignment horizontal="center" wrapText="1"/>
    </xf>
    <xf numFmtId="0" fontId="32" fillId="0" borderId="7" xfId="0" applyFont="1" applyBorder="1" applyAlignment="1">
      <alignment wrapText="1"/>
    </xf>
    <xf numFmtId="0" fontId="32" fillId="0" borderId="0" xfId="0" applyFont="1" applyAlignment="1"/>
    <xf numFmtId="0" fontId="32" fillId="0" borderId="1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wrapText="1"/>
    </xf>
    <xf numFmtId="0" fontId="16" fillId="0" borderId="15" xfId="0" applyFont="1" applyBorder="1" applyAlignment="1">
      <alignment horizontal="center" wrapText="1"/>
    </xf>
    <xf numFmtId="0" fontId="16" fillId="0" borderId="13" xfId="0" applyFont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32" fillId="0" borderId="7" xfId="0" applyFont="1" applyBorder="1" applyAlignment="1">
      <alignment horizontal="center"/>
    </xf>
    <xf numFmtId="0" fontId="32" fillId="0" borderId="13" xfId="0" applyFont="1" applyBorder="1" applyAlignment="1">
      <alignment horizontal="center"/>
    </xf>
    <xf numFmtId="0" fontId="39" fillId="0" borderId="0" xfId="0" applyFont="1" applyAlignment="1">
      <alignment horizontal="center"/>
    </xf>
    <xf numFmtId="0" fontId="32" fillId="2" borderId="7" xfId="0" applyFont="1" applyFill="1" applyBorder="1" applyAlignment="1">
      <alignment horizontal="center"/>
    </xf>
    <xf numFmtId="0" fontId="32" fillId="2" borderId="7" xfId="0" applyFont="1" applyFill="1" applyBorder="1" applyAlignment="1"/>
    <xf numFmtId="0" fontId="32" fillId="2" borderId="13" xfId="0" applyFont="1" applyFill="1" applyBorder="1" applyAlignment="1"/>
    <xf numFmtId="0" fontId="32" fillId="2" borderId="27" xfId="0" applyFont="1" applyFill="1" applyBorder="1" applyAlignment="1"/>
    <xf numFmtId="0" fontId="39" fillId="2" borderId="7" xfId="0" applyFont="1" applyFill="1" applyBorder="1" applyAlignment="1">
      <alignment horizontal="center"/>
    </xf>
    <xf numFmtId="0" fontId="32" fillId="2" borderId="13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 vertical="center" wrapText="1"/>
    </xf>
    <xf numFmtId="2" fontId="40" fillId="0" borderId="0" xfId="0" applyNumberFormat="1" applyFont="1"/>
    <xf numFmtId="2" fontId="40" fillId="0" borderId="7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44" fillId="0" borderId="19" xfId="0" applyNumberFormat="1" applyFont="1" applyBorder="1" applyAlignment="1">
      <alignment horizontal="center" vertical="center"/>
    </xf>
    <xf numFmtId="0" fontId="44" fillId="2" borderId="19" xfId="0" applyFont="1" applyFill="1" applyBorder="1" applyAlignment="1">
      <alignment horizontal="center" vertical="center"/>
    </xf>
    <xf numFmtId="0" fontId="0" fillId="2" borderId="0" xfId="0" applyFont="1" applyFill="1" applyAlignment="1"/>
    <xf numFmtId="2" fontId="44" fillId="2" borderId="19" xfId="0" applyNumberFormat="1" applyFont="1" applyFill="1" applyBorder="1" applyAlignment="1">
      <alignment horizontal="center" vertical="center"/>
    </xf>
    <xf numFmtId="0" fontId="48" fillId="2" borderId="19" xfId="0" applyFont="1" applyFill="1" applyBorder="1" applyAlignment="1">
      <alignment horizontal="center" vertical="center"/>
    </xf>
    <xf numFmtId="0" fontId="1" fillId="0" borderId="0" xfId="0" applyFont="1" applyAlignment="1"/>
    <xf numFmtId="2" fontId="32" fillId="2" borderId="7" xfId="0" applyNumberFormat="1" applyFont="1" applyFill="1" applyBorder="1" applyAlignment="1"/>
    <xf numFmtId="2" fontId="32" fillId="0" borderId="19" xfId="0" applyNumberFormat="1" applyFont="1" applyBorder="1" applyAlignment="1">
      <alignment horizontal="center" vertical="center"/>
    </xf>
    <xf numFmtId="2" fontId="32" fillId="0" borderId="0" xfId="0" applyNumberFormat="1" applyFont="1" applyAlignment="1"/>
    <xf numFmtId="2" fontId="3" fillId="0" borderId="9" xfId="0" applyNumberFormat="1" applyFont="1" applyFill="1" applyBorder="1" applyAlignment="1">
      <alignment horizontal="center" vertical="center" wrapText="1"/>
    </xf>
    <xf numFmtId="2" fontId="0" fillId="16" borderId="7" xfId="0" applyNumberFormat="1" applyFill="1" applyBorder="1"/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32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2" fillId="0" borderId="7" xfId="0" applyFont="1" applyBorder="1" applyAlignment="1"/>
    <xf numFmtId="0" fontId="49" fillId="0" borderId="0" xfId="0" applyFont="1"/>
    <xf numFmtId="0" fontId="49" fillId="0" borderId="0" xfId="0" applyFont="1" applyAlignment="1">
      <alignment horizontal="center"/>
    </xf>
    <xf numFmtId="0" fontId="49" fillId="0" borderId="7" xfId="0" applyFont="1" applyBorder="1" applyAlignment="1">
      <alignment horizontal="center"/>
    </xf>
    <xf numFmtId="0" fontId="22" fillId="0" borderId="19" xfId="0" applyFont="1" applyBorder="1" applyAlignment="1">
      <alignment horizontal="center"/>
    </xf>
    <xf numFmtId="0" fontId="22" fillId="8" borderId="19" xfId="0" applyFont="1" applyFill="1" applyBorder="1" applyAlignment="1">
      <alignment horizontal="center"/>
    </xf>
    <xf numFmtId="0" fontId="22" fillId="2" borderId="19" xfId="0" applyFont="1" applyFill="1" applyBorder="1" applyAlignment="1">
      <alignment horizontal="center"/>
    </xf>
    <xf numFmtId="0" fontId="3" fillId="0" borderId="0" xfId="0" applyFont="1"/>
    <xf numFmtId="0" fontId="51" fillId="8" borderId="0" xfId="0" applyFont="1" applyFill="1" applyAlignment="1">
      <alignment horizontal="center"/>
    </xf>
    <xf numFmtId="2" fontId="3" fillId="0" borderId="0" xfId="0" applyNumberFormat="1" applyFo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8" borderId="0" xfId="0" applyFont="1" applyFill="1" applyAlignment="1">
      <alignment horizontal="center"/>
    </xf>
    <xf numFmtId="2" fontId="3" fillId="0" borderId="0" xfId="0" applyNumberFormat="1" applyFont="1" applyAlignment="1"/>
    <xf numFmtId="0" fontId="52" fillId="0" borderId="7" xfId="0" applyFont="1" applyBorder="1" applyAlignment="1">
      <alignment horizontal="center" wrapText="1"/>
    </xf>
    <xf numFmtId="0" fontId="52" fillId="0" borderId="18" xfId="0" applyFont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2" fontId="3" fillId="2" borderId="19" xfId="0" applyNumberFormat="1" applyFont="1" applyFill="1" applyBorder="1" applyAlignment="1">
      <alignment horizontal="center"/>
    </xf>
    <xf numFmtId="0" fontId="52" fillId="2" borderId="19" xfId="0" applyFont="1" applyFill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2" fontId="3" fillId="0" borderId="19" xfId="0" applyNumberFormat="1" applyFont="1" applyBorder="1" applyAlignment="1">
      <alignment horizontal="center"/>
    </xf>
    <xf numFmtId="0" fontId="52" fillId="0" borderId="1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2" fillId="0" borderId="14" xfId="0" applyFont="1" applyBorder="1" applyAlignment="1">
      <alignment horizontal="center"/>
    </xf>
    <xf numFmtId="0" fontId="22" fillId="0" borderId="7" xfId="0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51" fillId="2" borderId="0" xfId="0" applyFont="1" applyFill="1" applyAlignment="1">
      <alignment horizontal="center"/>
    </xf>
    <xf numFmtId="0" fontId="49" fillId="0" borderId="0" xfId="0" applyFont="1" applyAlignment="1">
      <alignment horizontal="center" vertical="center"/>
    </xf>
    <xf numFmtId="0" fontId="53" fillId="0" borderId="0" xfId="0" applyFont="1" applyAlignment="1">
      <alignment horizontal="center"/>
    </xf>
    <xf numFmtId="0" fontId="53" fillId="0" borderId="0" xfId="0" applyFont="1" applyAlignment="1">
      <alignment horizontal="center" vertical="center"/>
    </xf>
    <xf numFmtId="0" fontId="53" fillId="0" borderId="0" xfId="0" applyFont="1" applyFill="1" applyAlignment="1">
      <alignment horizontal="center"/>
    </xf>
    <xf numFmtId="0" fontId="53" fillId="0" borderId="7" xfId="0" applyFont="1" applyBorder="1" applyAlignment="1">
      <alignment horizontal="center" vertical="center" wrapText="1"/>
    </xf>
    <xf numFmtId="0" fontId="49" fillId="2" borderId="7" xfId="0" applyFont="1" applyFill="1" applyBorder="1" applyAlignment="1">
      <alignment horizontal="center"/>
    </xf>
    <xf numFmtId="0" fontId="49" fillId="8" borderId="0" xfId="0" applyFont="1" applyFill="1"/>
    <xf numFmtId="0" fontId="49" fillId="8" borderId="7" xfId="0" applyFont="1" applyFill="1" applyBorder="1" applyAlignment="1">
      <alignment horizontal="center" vertical="center" wrapText="1"/>
    </xf>
    <xf numFmtId="0" fontId="50" fillId="8" borderId="7" xfId="0" applyFont="1" applyFill="1" applyBorder="1" applyAlignment="1">
      <alignment horizontal="center" vertical="center" wrapText="1"/>
    </xf>
    <xf numFmtId="0" fontId="49" fillId="8" borderId="7" xfId="0" applyFont="1" applyFill="1" applyBorder="1" applyAlignment="1">
      <alignment horizontal="center" vertical="center"/>
    </xf>
    <xf numFmtId="0" fontId="49" fillId="8" borderId="7" xfId="0" applyFont="1" applyFill="1" applyBorder="1" applyAlignment="1">
      <alignment horizontal="center"/>
    </xf>
    <xf numFmtId="0" fontId="50" fillId="8" borderId="7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49" fillId="2" borderId="7" xfId="0" applyFont="1" applyFill="1" applyBorder="1" applyAlignment="1">
      <alignment horizontal="center" vertical="center" wrapText="1"/>
    </xf>
    <xf numFmtId="2" fontId="49" fillId="0" borderId="7" xfId="0" applyNumberFormat="1" applyFont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16" fontId="49" fillId="2" borderId="7" xfId="0" applyNumberFormat="1" applyFont="1" applyFill="1" applyBorder="1" applyAlignment="1">
      <alignment horizontal="center" vertical="center" wrapText="1"/>
    </xf>
    <xf numFmtId="2" fontId="49" fillId="2" borderId="7" xfId="0" applyNumberFormat="1" applyFont="1" applyFill="1" applyBorder="1" applyAlignment="1">
      <alignment horizontal="center" vertical="center" wrapText="1"/>
    </xf>
    <xf numFmtId="0" fontId="0" fillId="0" borderId="27" xfId="0" applyBorder="1" applyAlignment="1">
      <alignment wrapText="1"/>
    </xf>
    <xf numFmtId="0" fontId="3" fillId="0" borderId="13" xfId="0" applyFont="1" applyBorder="1" applyAlignment="1">
      <alignment vertical="center" wrapText="1"/>
    </xf>
    <xf numFmtId="2" fontId="16" fillId="0" borderId="33" xfId="0" applyNumberFormat="1" applyFont="1" applyBorder="1" applyAlignment="1">
      <alignment horizontal="center" wrapText="1"/>
    </xf>
    <xf numFmtId="0" fontId="9" fillId="0" borderId="33" xfId="0" applyFont="1" applyBorder="1" applyAlignment="1">
      <alignment horizontal="center"/>
    </xf>
    <xf numFmtId="0" fontId="32" fillId="0" borderId="0" xfId="0" applyFont="1" applyAlignment="1">
      <alignment horizontal="center"/>
    </xf>
    <xf numFmtId="2" fontId="32" fillId="2" borderId="19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9" fillId="0" borderId="12" xfId="0" applyFont="1" applyBorder="1" applyAlignment="1">
      <alignment horizontal="center"/>
    </xf>
    <xf numFmtId="2" fontId="2" fillId="8" borderId="32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19" xfId="0" applyNumberFormat="1" applyFont="1" applyFill="1" applyBorder="1" applyAlignment="1">
      <alignment horizontal="center" vertical="center" wrapText="1"/>
    </xf>
    <xf numFmtId="0" fontId="56" fillId="0" borderId="0" xfId="0" applyFont="1" applyAlignment="1">
      <alignment vertical="center"/>
    </xf>
    <xf numFmtId="0" fontId="22" fillId="0" borderId="0" xfId="0" applyFont="1" applyFill="1" applyBorder="1" applyAlignment="1">
      <alignment horizontal="center"/>
    </xf>
    <xf numFmtId="2" fontId="3" fillId="8" borderId="0" xfId="0" applyNumberFormat="1" applyFont="1" applyFill="1" applyAlignment="1"/>
    <xf numFmtId="0" fontId="2" fillId="0" borderId="7" xfId="0" applyFont="1" applyFill="1" applyBorder="1" applyAlignment="1">
      <alignment horizontal="center" vertical="center"/>
    </xf>
    <xf numFmtId="2" fontId="2" fillId="8" borderId="7" xfId="0" applyNumberFormat="1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3" fillId="2" borderId="7" xfId="0" applyFont="1" applyFill="1" applyBorder="1" applyAlignment="1"/>
    <xf numFmtId="0" fontId="22" fillId="2" borderId="7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 vertical="center"/>
    </xf>
    <xf numFmtId="2" fontId="3" fillId="8" borderId="19" xfId="0" applyNumberFormat="1" applyFont="1" applyFill="1" applyBorder="1" applyAlignment="1">
      <alignment horizontal="center" vertical="center"/>
    </xf>
    <xf numFmtId="2" fontId="22" fillId="8" borderId="0" xfId="0" applyNumberFormat="1" applyFont="1" applyFill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3" fillId="18" borderId="7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2" fillId="2" borderId="19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18" borderId="19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3" fillId="17" borderId="19" xfId="0" applyFont="1" applyFill="1" applyBorder="1" applyAlignment="1">
      <alignment horizontal="center" vertical="center"/>
    </xf>
    <xf numFmtId="0" fontId="3" fillId="8" borderId="0" xfId="0" applyFont="1" applyFill="1"/>
    <xf numFmtId="0" fontId="5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3" fillId="0" borderId="28" xfId="0" applyFont="1" applyBorder="1" applyAlignment="1">
      <alignment vertical="center" wrapText="1"/>
    </xf>
    <xf numFmtId="0" fontId="3" fillId="0" borderId="27" xfId="0" applyFont="1" applyBorder="1" applyAlignment="1">
      <alignment vertical="center" wrapText="1"/>
    </xf>
    <xf numFmtId="0" fontId="52" fillId="0" borderId="7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2" fontId="3" fillId="2" borderId="19" xfId="0" applyNumberFormat="1" applyFont="1" applyFill="1" applyBorder="1" applyAlignment="1">
      <alignment horizontal="center" vertical="center"/>
    </xf>
    <xf numFmtId="0" fontId="52" fillId="2" borderId="19" xfId="0" applyFont="1" applyFill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2" fontId="3" fillId="2" borderId="31" xfId="0" applyNumberFormat="1" applyFont="1" applyFill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59" fillId="0" borderId="0" xfId="0" applyFont="1" applyAlignment="1">
      <alignment horizontal="center" vertical="center"/>
    </xf>
    <xf numFmtId="0" fontId="5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2" fontId="0" fillId="9" borderId="12" xfId="0" applyNumberFormat="1" applyFill="1" applyBorder="1" applyAlignment="1">
      <alignment horizontal="center"/>
    </xf>
    <xf numFmtId="2" fontId="0" fillId="9" borderId="11" xfId="0" applyNumberFormat="1" applyFill="1" applyBorder="1" applyAlignment="1">
      <alignment horizontal="center"/>
    </xf>
    <xf numFmtId="2" fontId="0" fillId="9" borderId="8" xfId="0" applyNumberFormat="1" applyFill="1" applyBorder="1" applyAlignment="1">
      <alignment horizontal="center"/>
    </xf>
    <xf numFmtId="2" fontId="0" fillId="5" borderId="12" xfId="0" applyNumberFormat="1" applyFill="1" applyBorder="1" applyAlignment="1">
      <alignment horizontal="center"/>
    </xf>
    <xf numFmtId="2" fontId="0" fillId="5" borderId="11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0" fillId="2" borderId="12" xfId="0" applyNumberFormat="1" applyFill="1" applyBorder="1" applyAlignment="1">
      <alignment horizontal="center"/>
    </xf>
    <xf numFmtId="2" fontId="0" fillId="2" borderId="11" xfId="0" applyNumberFormat="1" applyFill="1" applyBorder="1" applyAlignment="1">
      <alignment horizontal="center"/>
    </xf>
    <xf numFmtId="2" fontId="0" fillId="2" borderId="8" xfId="0" applyNumberFormat="1" applyFill="1" applyBorder="1" applyAlignment="1">
      <alignment horizontal="center"/>
    </xf>
    <xf numFmtId="0" fontId="16" fillId="0" borderId="33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2" fontId="0" fillId="3" borderId="12" xfId="0" applyNumberFormat="1" applyFill="1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2" fontId="0" fillId="3" borderId="8" xfId="0" applyNumberFormat="1" applyFill="1" applyBorder="1" applyAlignment="1">
      <alignment horizontal="center"/>
    </xf>
    <xf numFmtId="2" fontId="0" fillId="13" borderId="12" xfId="0" applyNumberFormat="1" applyFill="1" applyBorder="1" applyAlignment="1">
      <alignment horizontal="center"/>
    </xf>
    <xf numFmtId="2" fontId="0" fillId="13" borderId="11" xfId="0" applyNumberFormat="1" applyFill="1" applyBorder="1" applyAlignment="1">
      <alignment horizontal="center"/>
    </xf>
    <xf numFmtId="2" fontId="0" fillId="13" borderId="8" xfId="0" applyNumberFormat="1" applyFill="1" applyBorder="1" applyAlignment="1">
      <alignment horizontal="center"/>
    </xf>
    <xf numFmtId="2" fontId="0" fillId="6" borderId="12" xfId="0" applyNumberFormat="1" applyFill="1" applyBorder="1" applyAlignment="1">
      <alignment horizontal="center"/>
    </xf>
    <xf numFmtId="2" fontId="0" fillId="6" borderId="11" xfId="0" applyNumberFormat="1" applyFill="1" applyBorder="1" applyAlignment="1">
      <alignment horizontal="center"/>
    </xf>
    <xf numFmtId="2" fontId="0" fillId="6" borderId="8" xfId="0" applyNumberFormat="1" applyFill="1" applyBorder="1" applyAlignment="1">
      <alignment horizontal="center"/>
    </xf>
    <xf numFmtId="2" fontId="0" fillId="12" borderId="12" xfId="0" applyNumberFormat="1" applyFill="1" applyBorder="1" applyAlignment="1">
      <alignment horizontal="center"/>
    </xf>
    <xf numFmtId="2" fontId="0" fillId="12" borderId="11" xfId="0" applyNumberFormat="1" applyFill="1" applyBorder="1" applyAlignment="1">
      <alignment horizontal="center"/>
    </xf>
    <xf numFmtId="2" fontId="0" fillId="12" borderId="8" xfId="0" applyNumberFormat="1" applyFill="1" applyBorder="1" applyAlignment="1">
      <alignment horizontal="center"/>
    </xf>
    <xf numFmtId="2" fontId="0" fillId="14" borderId="12" xfId="0" applyNumberFormat="1" applyFill="1" applyBorder="1" applyAlignment="1">
      <alignment horizontal="center"/>
    </xf>
    <xf numFmtId="2" fontId="0" fillId="14" borderId="11" xfId="0" applyNumberFormat="1" applyFill="1" applyBorder="1" applyAlignment="1">
      <alignment horizontal="center"/>
    </xf>
    <xf numFmtId="2" fontId="0" fillId="14" borderId="8" xfId="0" applyNumberFormat="1" applyFill="1" applyBorder="1" applyAlignment="1">
      <alignment horizontal="center"/>
    </xf>
    <xf numFmtId="2" fontId="0" fillId="7" borderId="12" xfId="0" applyNumberFormat="1" applyFill="1" applyBorder="1" applyAlignment="1">
      <alignment horizontal="center"/>
    </xf>
    <xf numFmtId="2" fontId="0" fillId="7" borderId="11" xfId="0" applyNumberFormat="1" applyFill="1" applyBorder="1" applyAlignment="1">
      <alignment horizontal="center"/>
    </xf>
    <xf numFmtId="2" fontId="0" fillId="7" borderId="8" xfId="0" applyNumberFormat="1" applyFill="1" applyBorder="1" applyAlignment="1">
      <alignment horizontal="center"/>
    </xf>
    <xf numFmtId="2" fontId="0" fillId="16" borderId="12" xfId="0" applyNumberFormat="1" applyFill="1" applyBorder="1" applyAlignment="1">
      <alignment horizontal="center"/>
    </xf>
    <xf numFmtId="2" fontId="0" fillId="16" borderId="11" xfId="0" applyNumberFormat="1" applyFill="1" applyBorder="1" applyAlignment="1">
      <alignment horizontal="center"/>
    </xf>
    <xf numFmtId="2" fontId="0" fillId="16" borderId="8" xfId="0" applyNumberFormat="1" applyFill="1" applyBorder="1" applyAlignment="1">
      <alignment horizontal="center"/>
    </xf>
    <xf numFmtId="2" fontId="0" fillId="11" borderId="12" xfId="0" applyNumberFormat="1" applyFill="1" applyBorder="1" applyAlignment="1">
      <alignment horizontal="center"/>
    </xf>
    <xf numFmtId="2" fontId="0" fillId="11" borderId="11" xfId="0" applyNumberFormat="1" applyFill="1" applyBorder="1" applyAlignment="1">
      <alignment horizontal="center"/>
    </xf>
    <xf numFmtId="2" fontId="0" fillId="11" borderId="8" xfId="0" applyNumberFormat="1" applyFill="1" applyBorder="1" applyAlignment="1">
      <alignment horizontal="center"/>
    </xf>
    <xf numFmtId="2" fontId="0" fillId="4" borderId="12" xfId="0" applyNumberFormat="1" applyFill="1" applyBorder="1" applyAlignment="1">
      <alignment horizontal="center"/>
    </xf>
    <xf numFmtId="2" fontId="0" fillId="4" borderId="11" xfId="0" applyNumberFormat="1" applyFill="1" applyBorder="1" applyAlignment="1">
      <alignment horizontal="center"/>
    </xf>
    <xf numFmtId="2" fontId="0" fillId="4" borderId="8" xfId="0" applyNumberFormat="1" applyFill="1" applyBorder="1" applyAlignment="1">
      <alignment horizontal="center"/>
    </xf>
    <xf numFmtId="0" fontId="16" fillId="0" borderId="42" xfId="0" applyFont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16" fillId="0" borderId="23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1" xfId="0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0" fillId="10" borderId="12" xfId="0" applyNumberFormat="1" applyFill="1" applyBorder="1" applyAlignment="1">
      <alignment horizontal="center"/>
    </xf>
    <xf numFmtId="2" fontId="0" fillId="10" borderId="11" xfId="0" applyNumberFormat="1" applyFill="1" applyBorder="1" applyAlignment="1">
      <alignment horizontal="center"/>
    </xf>
    <xf numFmtId="2" fontId="0" fillId="10" borderId="8" xfId="0" applyNumberFormat="1" applyFill="1" applyBorder="1" applyAlignment="1">
      <alignment horizontal="center"/>
    </xf>
    <xf numFmtId="0" fontId="32" fillId="0" borderId="13" xfId="0" applyFont="1" applyBorder="1" applyAlignment="1">
      <alignment horizontal="center" wrapText="1"/>
    </xf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32" fillId="0" borderId="13" xfId="0" applyFont="1" applyBorder="1" applyAlignment="1">
      <alignment horizontal="center"/>
    </xf>
    <xf numFmtId="2" fontId="16" fillId="0" borderId="7" xfId="0" applyNumberFormat="1" applyFont="1" applyBorder="1" applyAlignment="1">
      <alignment horizontal="center" vertical="center" wrapText="1"/>
    </xf>
    <xf numFmtId="0" fontId="0" fillId="0" borderId="7" xfId="0" applyBorder="1" applyAlignment="1"/>
    <xf numFmtId="0" fontId="39" fillId="0" borderId="7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2" fillId="0" borderId="34" xfId="0" applyFont="1" applyBorder="1"/>
    <xf numFmtId="0" fontId="12" fillId="0" borderId="35" xfId="0" applyFont="1" applyBorder="1"/>
    <xf numFmtId="0" fontId="16" fillId="0" borderId="7" xfId="0" applyFont="1" applyBorder="1" applyAlignment="1">
      <alignment horizontal="center" vertical="center" wrapText="1"/>
    </xf>
    <xf numFmtId="0" fontId="32" fillId="0" borderId="7" xfId="0" applyFont="1" applyBorder="1" applyAlignment="1"/>
    <xf numFmtId="0" fontId="0" fillId="0" borderId="36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0" fillId="0" borderId="39" xfId="0" applyBorder="1" applyAlignment="1">
      <alignment horizontal="center" wrapText="1"/>
    </xf>
    <xf numFmtId="0" fontId="0" fillId="0" borderId="40" xfId="0" applyBorder="1" applyAlignment="1">
      <alignment horizontal="center" wrapText="1"/>
    </xf>
    <xf numFmtId="0" fontId="3" fillId="0" borderId="13" xfId="0" applyFont="1" applyFill="1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3" fillId="0" borderId="28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53" fillId="0" borderId="13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27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/>
    </xf>
    <xf numFmtId="0" fontId="49" fillId="0" borderId="12" xfId="0" applyFont="1" applyBorder="1" applyAlignment="1">
      <alignment horizontal="center" vertical="center"/>
    </xf>
    <xf numFmtId="0" fontId="49" fillId="0" borderId="11" xfId="0" applyFont="1" applyBorder="1" applyAlignment="1">
      <alignment horizontal="center" vertical="center"/>
    </xf>
    <xf numFmtId="0" fontId="49" fillId="0" borderId="8" xfId="0" applyFont="1" applyBorder="1" applyAlignment="1">
      <alignment horizontal="center" vertical="center"/>
    </xf>
    <xf numFmtId="0" fontId="53" fillId="0" borderId="7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0" borderId="39" xfId="0" applyFont="1" applyBorder="1" applyAlignment="1">
      <alignment horizontal="center" wrapText="1"/>
    </xf>
    <xf numFmtId="0" fontId="3" fillId="0" borderId="40" xfId="0" applyFont="1" applyBorder="1" applyAlignment="1">
      <alignment horizontal="center" wrapText="1"/>
    </xf>
    <xf numFmtId="0" fontId="3" fillId="0" borderId="3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  <xf numFmtId="0" fontId="3" fillId="0" borderId="30" xfId="0" applyFont="1" applyBorder="1" applyAlignment="1">
      <alignment horizontal="center" wrapText="1"/>
    </xf>
    <xf numFmtId="0" fontId="3" fillId="0" borderId="29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0" fillId="0" borderId="28" xfId="0" applyBorder="1" applyAlignment="1">
      <alignment horizont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38" fillId="0" borderId="18" xfId="0" applyNumberFormat="1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 wrapText="1"/>
    </xf>
    <xf numFmtId="0" fontId="39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8" fillId="0" borderId="8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10" fillId="0" borderId="7" xfId="0" applyFont="1" applyBorder="1"/>
    <xf numFmtId="0" fontId="2" fillId="0" borderId="13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 wrapText="1"/>
    </xf>
    <xf numFmtId="0" fontId="2" fillId="0" borderId="23" xfId="0" applyFont="1" applyBorder="1" applyAlignment="1">
      <alignment wrapText="1"/>
    </xf>
    <xf numFmtId="2" fontId="2" fillId="8" borderId="12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6" fillId="0" borderId="36" xfId="0" applyFont="1" applyBorder="1" applyAlignment="1">
      <alignment horizontal="center" vertical="center" wrapText="1"/>
    </xf>
    <xf numFmtId="0" fontId="17" fillId="0" borderId="36" xfId="0" applyFont="1" applyBorder="1" applyAlignment="1"/>
    <xf numFmtId="0" fontId="17" fillId="0" borderId="37" xfId="0" applyFont="1" applyBorder="1" applyAlignment="1"/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colors>
    <mruColors>
      <color rgb="FF99FF66"/>
      <color rgb="FFFF3300"/>
      <color rgb="FFFF99FF"/>
      <color rgb="FFFFFF99"/>
      <color rgb="FFFF66CC"/>
      <color rgb="FFFF6600"/>
      <color rgb="FF66FF33"/>
      <color rgb="FFFF66FF"/>
      <color rgb="FF66FF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2:T24"/>
  <sheetViews>
    <sheetView topLeftCell="C1" workbookViewId="0">
      <selection activeCell="O30" sqref="O30"/>
    </sheetView>
  </sheetViews>
  <sheetFormatPr defaultRowHeight="15" x14ac:dyDescent="0.25"/>
  <cols>
    <col min="1" max="1" width="14" style="186" customWidth="1"/>
    <col min="2" max="2" width="10.28515625" style="186" customWidth="1"/>
    <col min="3" max="3" width="10.5703125" style="186" customWidth="1"/>
    <col min="4" max="4" width="9.140625" style="186"/>
    <col min="5" max="5" width="9.85546875" style="186" customWidth="1"/>
    <col min="6" max="6" width="10.5703125" style="186" customWidth="1"/>
    <col min="7" max="8" width="9.140625" style="186"/>
    <col min="9" max="9" width="10" style="186" customWidth="1"/>
    <col min="10" max="10" width="10.5703125" style="186" customWidth="1"/>
    <col min="11" max="11" width="10.7109375" style="186" customWidth="1"/>
    <col min="12" max="12" width="10.28515625" style="186" customWidth="1"/>
    <col min="13" max="13" width="9.140625" style="186"/>
    <col min="14" max="14" width="9.140625" style="188"/>
    <col min="15" max="15" width="9.140625" style="186"/>
    <col min="16" max="16" width="7.42578125" customWidth="1"/>
  </cols>
  <sheetData>
    <row r="2" spans="1:20" s="65" customFormat="1" x14ac:dyDescent="0.25">
      <c r="A2" s="189"/>
      <c r="B2" s="268" t="s">
        <v>162</v>
      </c>
      <c r="C2" s="268"/>
      <c r="D2" s="268"/>
      <c r="E2" s="269"/>
      <c r="F2" s="269"/>
      <c r="G2" s="269"/>
      <c r="H2" s="269"/>
      <c r="I2" s="269"/>
      <c r="J2" s="269"/>
      <c r="K2" s="269"/>
      <c r="L2" s="269"/>
      <c r="M2" s="269"/>
      <c r="N2" s="270"/>
      <c r="O2" s="271"/>
    </row>
    <row r="3" spans="1:20" s="65" customFormat="1" x14ac:dyDescent="0.25">
      <c r="A3" s="18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70"/>
      <c r="O3" s="271"/>
    </row>
    <row r="4" spans="1:20" s="65" customFormat="1" ht="25.5" x14ac:dyDescent="0.25">
      <c r="A4" s="42" t="s">
        <v>11</v>
      </c>
      <c r="B4" s="42" t="s">
        <v>67</v>
      </c>
      <c r="C4" s="42" t="s">
        <v>56</v>
      </c>
      <c r="D4" s="42" t="s">
        <v>105</v>
      </c>
      <c r="E4" s="42" t="s">
        <v>56</v>
      </c>
      <c r="F4" s="42" t="s">
        <v>56</v>
      </c>
      <c r="G4" s="231" t="s">
        <v>105</v>
      </c>
      <c r="H4" s="272" t="s">
        <v>105</v>
      </c>
      <c r="I4" s="273" t="s">
        <v>67</v>
      </c>
      <c r="J4" s="42" t="s">
        <v>67</v>
      </c>
      <c r="K4" s="42" t="s">
        <v>67</v>
      </c>
      <c r="L4" s="42" t="s">
        <v>56</v>
      </c>
      <c r="M4" s="42" t="s">
        <v>105</v>
      </c>
      <c r="N4" s="45"/>
      <c r="O4" s="274"/>
    </row>
    <row r="5" spans="1:20" s="65" customFormat="1" ht="15" customHeight="1" x14ac:dyDescent="0.25">
      <c r="A5" s="289" t="s">
        <v>13</v>
      </c>
      <c r="B5" s="289" t="s">
        <v>0</v>
      </c>
      <c r="C5" s="290"/>
      <c r="D5" s="290"/>
      <c r="E5" s="289" t="s">
        <v>2</v>
      </c>
      <c r="F5" s="289" t="s">
        <v>1</v>
      </c>
      <c r="G5" s="289" t="s">
        <v>3</v>
      </c>
      <c r="H5" s="290"/>
      <c r="I5" s="290"/>
      <c r="J5" s="289" t="s">
        <v>15</v>
      </c>
      <c r="K5" s="291" t="s">
        <v>4</v>
      </c>
      <c r="L5" s="292"/>
      <c r="M5" s="293"/>
      <c r="N5" s="297" t="s">
        <v>76</v>
      </c>
      <c r="O5" s="299" t="s">
        <v>51</v>
      </c>
    </row>
    <row r="6" spans="1:20" s="65" customFormat="1" ht="25.5" x14ac:dyDescent="0.25">
      <c r="A6" s="289"/>
      <c r="B6" s="290"/>
      <c r="C6" s="290"/>
      <c r="D6" s="290"/>
      <c r="E6" s="290"/>
      <c r="F6" s="290"/>
      <c r="G6" s="172" t="s">
        <v>6</v>
      </c>
      <c r="H6" s="172" t="s">
        <v>7</v>
      </c>
      <c r="I6" s="172" t="s">
        <v>8</v>
      </c>
      <c r="J6" s="290"/>
      <c r="K6" s="294"/>
      <c r="L6" s="295"/>
      <c r="M6" s="296"/>
      <c r="N6" s="298"/>
      <c r="O6" s="299"/>
    </row>
    <row r="7" spans="1:20" s="65" customFormat="1" ht="12" customHeight="1" x14ac:dyDescent="0.25">
      <c r="A7" s="101"/>
      <c r="B7" s="84">
        <v>10</v>
      </c>
      <c r="C7" s="84">
        <v>10</v>
      </c>
      <c r="D7" s="84">
        <v>10</v>
      </c>
      <c r="E7" s="84">
        <v>5</v>
      </c>
      <c r="F7" s="84">
        <v>5</v>
      </c>
      <c r="G7" s="84">
        <v>5</v>
      </c>
      <c r="H7" s="84">
        <v>5</v>
      </c>
      <c r="I7" s="84">
        <v>5</v>
      </c>
      <c r="J7" s="84">
        <v>10</v>
      </c>
      <c r="K7" s="300">
        <v>20</v>
      </c>
      <c r="L7" s="301"/>
      <c r="M7" s="302"/>
      <c r="N7" s="103">
        <v>45</v>
      </c>
      <c r="O7" s="275"/>
    </row>
    <row r="8" spans="1:20" s="65" customFormat="1" ht="12" customHeight="1" x14ac:dyDescent="0.25">
      <c r="A8" s="102" t="s">
        <v>52</v>
      </c>
      <c r="B8" s="276"/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7"/>
      <c r="O8" s="278"/>
      <c r="P8" s="100"/>
      <c r="Q8" s="100"/>
      <c r="R8" s="100"/>
      <c r="S8" s="100"/>
      <c r="T8" s="100"/>
    </row>
    <row r="9" spans="1:20" s="65" customFormat="1" ht="12" customHeight="1" x14ac:dyDescent="0.25">
      <c r="A9" s="177">
        <v>9</v>
      </c>
      <c r="B9" s="254">
        <v>8</v>
      </c>
      <c r="C9" s="254">
        <v>9</v>
      </c>
      <c r="D9" s="254">
        <v>8</v>
      </c>
      <c r="E9" s="254">
        <v>4</v>
      </c>
      <c r="F9" s="254">
        <v>4</v>
      </c>
      <c r="G9" s="254">
        <v>4</v>
      </c>
      <c r="H9" s="254">
        <v>4</v>
      </c>
      <c r="I9" s="254">
        <v>4</v>
      </c>
      <c r="J9" s="254">
        <v>7</v>
      </c>
      <c r="K9" s="254">
        <v>1</v>
      </c>
      <c r="L9" s="254">
        <v>1</v>
      </c>
      <c r="M9" s="254"/>
      <c r="N9" s="279">
        <f>(((B9+C9+D9)/3)+(E9+F9+G9+H9+I9+J9))-(K9+L9+M9)</f>
        <v>33.333333333333336</v>
      </c>
      <c r="O9" s="255"/>
      <c r="P9" s="100" t="s">
        <v>163</v>
      </c>
      <c r="Q9" s="100"/>
      <c r="R9" s="100"/>
      <c r="S9" s="100"/>
      <c r="T9" s="100"/>
    </row>
    <row r="10" spans="1:20" s="65" customFormat="1" ht="12" customHeight="1" x14ac:dyDescent="0.25">
      <c r="A10" s="177">
        <v>10</v>
      </c>
      <c r="B10" s="254">
        <v>10</v>
      </c>
      <c r="C10" s="254">
        <v>10</v>
      </c>
      <c r="D10" s="254">
        <v>10</v>
      </c>
      <c r="E10" s="254">
        <v>5</v>
      </c>
      <c r="F10" s="254">
        <v>5</v>
      </c>
      <c r="G10" s="254">
        <v>5</v>
      </c>
      <c r="H10" s="254">
        <v>4</v>
      </c>
      <c r="I10" s="254">
        <v>4</v>
      </c>
      <c r="J10" s="254">
        <v>9</v>
      </c>
      <c r="K10" s="254"/>
      <c r="L10" s="254"/>
      <c r="M10" s="254"/>
      <c r="N10" s="279">
        <f t="shared" ref="N10:N22" si="0">(((B10+C10+D10)/3)+(E10+F10+G10+H10+I10+J10))-(K10+L10+M10)</f>
        <v>42</v>
      </c>
      <c r="O10" s="255">
        <v>1</v>
      </c>
      <c r="P10" s="100" t="s">
        <v>138</v>
      </c>
      <c r="Q10" s="100"/>
      <c r="R10" s="100"/>
      <c r="S10" s="100"/>
      <c r="T10" s="100"/>
    </row>
    <row r="11" spans="1:20" s="65" customFormat="1" ht="12" customHeight="1" x14ac:dyDescent="0.25">
      <c r="A11" s="177">
        <v>11</v>
      </c>
      <c r="B11" s="254">
        <v>9</v>
      </c>
      <c r="C11" s="256">
        <v>8</v>
      </c>
      <c r="D11" s="254">
        <v>9</v>
      </c>
      <c r="E11" s="254">
        <v>4</v>
      </c>
      <c r="F11" s="254">
        <v>3</v>
      </c>
      <c r="G11" s="254">
        <v>4</v>
      </c>
      <c r="H11" s="254">
        <v>4</v>
      </c>
      <c r="I11" s="254">
        <v>5</v>
      </c>
      <c r="J11" s="254">
        <v>8</v>
      </c>
      <c r="K11" s="254"/>
      <c r="L11" s="254"/>
      <c r="M11" s="254"/>
      <c r="N11" s="279">
        <f t="shared" si="0"/>
        <v>36.666666666666664</v>
      </c>
      <c r="O11" s="255">
        <v>3</v>
      </c>
      <c r="P11" s="100" t="s">
        <v>139</v>
      </c>
      <c r="Q11" s="100"/>
      <c r="R11" s="100"/>
      <c r="S11" s="100"/>
      <c r="T11" s="100"/>
    </row>
    <row r="12" spans="1:20" s="65" customFormat="1" ht="12.75" customHeight="1" x14ac:dyDescent="0.25">
      <c r="A12" s="99">
        <v>14</v>
      </c>
      <c r="B12" s="257">
        <v>7</v>
      </c>
      <c r="C12" s="258">
        <v>7</v>
      </c>
      <c r="D12" s="257">
        <v>7</v>
      </c>
      <c r="E12" s="257">
        <v>5</v>
      </c>
      <c r="F12" s="257">
        <v>5</v>
      </c>
      <c r="G12" s="257">
        <v>5</v>
      </c>
      <c r="H12" s="257">
        <v>5</v>
      </c>
      <c r="I12" s="257">
        <v>3</v>
      </c>
      <c r="J12" s="259">
        <v>0</v>
      </c>
      <c r="K12" s="260"/>
      <c r="L12" s="260"/>
      <c r="M12" s="261"/>
      <c r="N12" s="279">
        <f t="shared" si="0"/>
        <v>30</v>
      </c>
      <c r="O12" s="255"/>
      <c r="P12" s="100"/>
      <c r="Q12" s="100"/>
      <c r="R12" s="100"/>
      <c r="S12" s="100"/>
      <c r="T12" s="100"/>
    </row>
    <row r="13" spans="1:20" s="65" customFormat="1" ht="12" customHeight="1" x14ac:dyDescent="0.25">
      <c r="A13" s="102" t="s">
        <v>77</v>
      </c>
      <c r="B13" s="248"/>
      <c r="C13" s="248"/>
      <c r="D13" s="248"/>
      <c r="E13" s="248"/>
      <c r="F13" s="248"/>
      <c r="G13" s="248"/>
      <c r="H13" s="248"/>
      <c r="I13" s="248"/>
      <c r="J13" s="248"/>
      <c r="K13" s="248"/>
      <c r="L13" s="248"/>
      <c r="M13" s="248"/>
      <c r="N13" s="280"/>
      <c r="O13" s="262"/>
      <c r="P13" s="100"/>
      <c r="Q13" s="100"/>
      <c r="R13" s="100"/>
      <c r="S13" s="100"/>
      <c r="T13" s="100"/>
    </row>
    <row r="14" spans="1:20" s="65" customFormat="1" ht="12" customHeight="1" x14ac:dyDescent="0.25">
      <c r="A14" s="99">
        <v>3</v>
      </c>
      <c r="B14" s="263">
        <v>6</v>
      </c>
      <c r="C14" s="263">
        <v>5</v>
      </c>
      <c r="D14" s="263">
        <v>6</v>
      </c>
      <c r="E14" s="263">
        <v>1</v>
      </c>
      <c r="F14" s="263">
        <v>1</v>
      </c>
      <c r="G14" s="263">
        <v>3</v>
      </c>
      <c r="H14" s="263">
        <v>3</v>
      </c>
      <c r="I14" s="263">
        <v>3</v>
      </c>
      <c r="J14" s="263">
        <v>7</v>
      </c>
      <c r="K14" s="263">
        <v>2</v>
      </c>
      <c r="L14" s="263">
        <v>2</v>
      </c>
      <c r="M14" s="263"/>
      <c r="N14" s="279">
        <f t="shared" si="0"/>
        <v>19.666666666666668</v>
      </c>
      <c r="O14" s="255"/>
      <c r="P14" s="100" t="s">
        <v>125</v>
      </c>
      <c r="Q14" s="100"/>
      <c r="R14" s="100"/>
      <c r="S14" s="100"/>
      <c r="T14" s="100"/>
    </row>
    <row r="15" spans="1:20" s="65" customFormat="1" ht="12" customHeight="1" x14ac:dyDescent="0.25">
      <c r="A15" s="99">
        <v>4</v>
      </c>
      <c r="B15" s="263">
        <v>10</v>
      </c>
      <c r="C15" s="264">
        <v>9</v>
      </c>
      <c r="D15" s="263">
        <v>10</v>
      </c>
      <c r="E15" s="263">
        <v>5</v>
      </c>
      <c r="F15" s="263">
        <v>5</v>
      </c>
      <c r="G15" s="263">
        <v>5</v>
      </c>
      <c r="H15" s="263">
        <v>5</v>
      </c>
      <c r="I15" s="263">
        <v>4</v>
      </c>
      <c r="J15" s="263">
        <v>8</v>
      </c>
      <c r="K15" s="263"/>
      <c r="L15" s="263"/>
      <c r="M15" s="263"/>
      <c r="N15" s="279">
        <f t="shared" si="0"/>
        <v>41.666666666666664</v>
      </c>
      <c r="O15" s="255">
        <v>1</v>
      </c>
      <c r="P15" s="100" t="s">
        <v>164</v>
      </c>
      <c r="Q15" s="100"/>
      <c r="R15" s="100"/>
      <c r="S15" s="100"/>
      <c r="T15" s="100"/>
    </row>
    <row r="16" spans="1:20" s="65" customFormat="1" ht="12.75" customHeight="1" x14ac:dyDescent="0.25">
      <c r="A16" s="99">
        <v>5</v>
      </c>
      <c r="B16" s="263">
        <v>8</v>
      </c>
      <c r="C16" s="264">
        <v>7</v>
      </c>
      <c r="D16" s="263">
        <v>8</v>
      </c>
      <c r="E16" s="263">
        <v>3</v>
      </c>
      <c r="F16" s="263">
        <v>2</v>
      </c>
      <c r="G16" s="263">
        <v>4</v>
      </c>
      <c r="H16" s="263">
        <v>5</v>
      </c>
      <c r="I16" s="263">
        <v>3</v>
      </c>
      <c r="J16" s="263">
        <v>8</v>
      </c>
      <c r="K16" s="263"/>
      <c r="L16" s="263"/>
      <c r="M16" s="263"/>
      <c r="N16" s="279">
        <f t="shared" si="0"/>
        <v>32.666666666666664</v>
      </c>
      <c r="O16" s="255"/>
      <c r="P16" s="100" t="s">
        <v>157</v>
      </c>
      <c r="Q16" s="100"/>
      <c r="R16" s="100"/>
      <c r="S16" s="100"/>
      <c r="T16" s="100"/>
    </row>
    <row r="17" spans="1:20" s="65" customFormat="1" ht="12" customHeight="1" x14ac:dyDescent="0.25">
      <c r="A17" s="99">
        <v>6</v>
      </c>
      <c r="B17" s="263">
        <v>7</v>
      </c>
      <c r="C17" s="264">
        <v>8</v>
      </c>
      <c r="D17" s="263">
        <v>7</v>
      </c>
      <c r="E17" s="263">
        <v>4</v>
      </c>
      <c r="F17" s="263">
        <v>3</v>
      </c>
      <c r="G17" s="263">
        <v>4</v>
      </c>
      <c r="H17" s="263">
        <v>4</v>
      </c>
      <c r="I17" s="263">
        <v>3</v>
      </c>
      <c r="J17" s="263">
        <v>6</v>
      </c>
      <c r="K17" s="263"/>
      <c r="L17" s="263"/>
      <c r="M17" s="263"/>
      <c r="N17" s="279">
        <f t="shared" si="0"/>
        <v>31.333333333333332</v>
      </c>
      <c r="O17" s="255"/>
      <c r="P17" s="100" t="s">
        <v>128</v>
      </c>
      <c r="Q17" s="100"/>
      <c r="R17" s="100"/>
      <c r="S17" s="100"/>
      <c r="T17" s="100"/>
    </row>
    <row r="18" spans="1:20" s="65" customFormat="1" ht="12" customHeight="1" x14ac:dyDescent="0.25">
      <c r="A18" s="99">
        <v>7</v>
      </c>
      <c r="B18" s="263">
        <v>9</v>
      </c>
      <c r="C18" s="265">
        <v>10</v>
      </c>
      <c r="D18" s="263">
        <v>9</v>
      </c>
      <c r="E18" s="263">
        <v>5</v>
      </c>
      <c r="F18" s="263">
        <v>5</v>
      </c>
      <c r="G18" s="263">
        <v>5</v>
      </c>
      <c r="H18" s="263">
        <v>5</v>
      </c>
      <c r="I18" s="263">
        <v>4</v>
      </c>
      <c r="J18" s="263">
        <v>8</v>
      </c>
      <c r="K18" s="263"/>
      <c r="L18" s="263"/>
      <c r="M18" s="263"/>
      <c r="N18" s="279">
        <f t="shared" si="0"/>
        <v>41.333333333333336</v>
      </c>
      <c r="O18" s="255">
        <v>2</v>
      </c>
      <c r="P18" s="100" t="s">
        <v>137</v>
      </c>
      <c r="Q18" s="100"/>
      <c r="R18" s="100"/>
      <c r="S18" s="100"/>
      <c r="T18" s="100"/>
    </row>
    <row r="19" spans="1:20" s="65" customFormat="1" ht="12" customHeight="1" x14ac:dyDescent="0.25">
      <c r="A19" s="99">
        <v>8</v>
      </c>
      <c r="B19" s="263">
        <v>6</v>
      </c>
      <c r="C19" s="264">
        <v>5</v>
      </c>
      <c r="D19" s="263">
        <v>6</v>
      </c>
      <c r="E19" s="263">
        <v>3</v>
      </c>
      <c r="F19" s="263">
        <v>4</v>
      </c>
      <c r="G19" s="263">
        <v>4</v>
      </c>
      <c r="H19" s="263">
        <v>4</v>
      </c>
      <c r="I19" s="263">
        <v>2</v>
      </c>
      <c r="J19" s="263">
        <v>6</v>
      </c>
      <c r="K19" s="263">
        <v>3</v>
      </c>
      <c r="L19" s="263">
        <v>3</v>
      </c>
      <c r="M19" s="263">
        <v>3</v>
      </c>
      <c r="N19" s="279">
        <f t="shared" si="0"/>
        <v>19.666666666666668</v>
      </c>
      <c r="O19" s="255"/>
      <c r="P19" s="100" t="s">
        <v>154</v>
      </c>
      <c r="Q19" s="100"/>
      <c r="R19" s="100"/>
      <c r="S19" s="100"/>
      <c r="T19" s="100"/>
    </row>
    <row r="20" spans="1:20" s="65" customFormat="1" ht="12" customHeight="1" x14ac:dyDescent="0.25">
      <c r="A20" s="102" t="s">
        <v>78</v>
      </c>
      <c r="B20" s="248"/>
      <c r="C20" s="266"/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80"/>
      <c r="O20" s="262"/>
      <c r="P20" s="100"/>
      <c r="Q20" s="100"/>
      <c r="R20" s="100"/>
      <c r="S20" s="100"/>
      <c r="T20" s="100"/>
    </row>
    <row r="21" spans="1:20" s="65" customFormat="1" ht="12" customHeight="1" x14ac:dyDescent="0.25">
      <c r="A21" s="99">
        <v>1</v>
      </c>
      <c r="B21" s="263">
        <v>7</v>
      </c>
      <c r="C21" s="264">
        <v>6</v>
      </c>
      <c r="D21" s="263">
        <v>8</v>
      </c>
      <c r="E21" s="263">
        <v>1</v>
      </c>
      <c r="F21" s="263">
        <v>1</v>
      </c>
      <c r="G21" s="263">
        <v>4</v>
      </c>
      <c r="H21" s="263">
        <v>4</v>
      </c>
      <c r="I21" s="263">
        <v>2</v>
      </c>
      <c r="J21" s="263">
        <v>6</v>
      </c>
      <c r="K21" s="263">
        <v>2</v>
      </c>
      <c r="L21" s="263"/>
      <c r="M21" s="263">
        <v>2</v>
      </c>
      <c r="N21" s="279">
        <f t="shared" si="0"/>
        <v>21</v>
      </c>
      <c r="O21" s="255"/>
      <c r="P21" s="65" t="s">
        <v>165</v>
      </c>
    </row>
    <row r="22" spans="1:20" s="65" customFormat="1" ht="12" customHeight="1" x14ac:dyDescent="0.25">
      <c r="A22" s="99">
        <v>2</v>
      </c>
      <c r="B22" s="263">
        <v>10</v>
      </c>
      <c r="C22" s="264">
        <v>10</v>
      </c>
      <c r="D22" s="263">
        <v>10</v>
      </c>
      <c r="E22" s="263">
        <v>5</v>
      </c>
      <c r="F22" s="263">
        <v>5</v>
      </c>
      <c r="G22" s="263">
        <v>4</v>
      </c>
      <c r="H22" s="263">
        <v>4</v>
      </c>
      <c r="I22" s="263">
        <v>5</v>
      </c>
      <c r="J22" s="263">
        <v>10</v>
      </c>
      <c r="K22" s="263">
        <v>1</v>
      </c>
      <c r="L22" s="263">
        <v>1</v>
      </c>
      <c r="M22" s="263">
        <v>1</v>
      </c>
      <c r="N22" s="279">
        <f t="shared" si="0"/>
        <v>40</v>
      </c>
      <c r="O22" s="255">
        <v>1</v>
      </c>
      <c r="P22" s="65" t="s">
        <v>122</v>
      </c>
    </row>
    <row r="23" spans="1:20" x14ac:dyDescent="0.25">
      <c r="C23" s="267"/>
    </row>
    <row r="24" spans="1:20" x14ac:dyDescent="0.25">
      <c r="C24" s="267"/>
    </row>
  </sheetData>
  <mergeCells count="10">
    <mergeCell ref="A5:A6"/>
    <mergeCell ref="B5:D6"/>
    <mergeCell ref="E5:E6"/>
    <mergeCell ref="F5:F6"/>
    <mergeCell ref="G5:I5"/>
    <mergeCell ref="J5:J6"/>
    <mergeCell ref="K5:M6"/>
    <mergeCell ref="N5:N6"/>
    <mergeCell ref="O5:O6"/>
    <mergeCell ref="K7:M7"/>
  </mergeCells>
  <pageMargins left="0.70866141732283472" right="0.70866141732283472" top="0.74803149606299213" bottom="0.74803149606299213" header="0.31496062992125984" footer="0.31496062992125984"/>
  <pageSetup paperSize="9" scale="76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U15"/>
  <sheetViews>
    <sheetView workbookViewId="0">
      <selection activeCell="T8" sqref="T8"/>
    </sheetView>
  </sheetViews>
  <sheetFormatPr defaultRowHeight="15" x14ac:dyDescent="0.25"/>
  <cols>
    <col min="1" max="1" width="4.85546875" customWidth="1"/>
    <col min="2" max="3" width="9.5703125" customWidth="1"/>
    <col min="10" max="10" width="7.85546875" customWidth="1"/>
    <col min="18" max="18" width="9.140625" style="34"/>
    <col min="19" max="19" width="8" style="58" customWidth="1"/>
    <col min="21" max="21" width="8.85546875" style="6"/>
  </cols>
  <sheetData>
    <row r="2" spans="2:21" ht="26.25" x14ac:dyDescent="0.4">
      <c r="F2" s="13" t="s">
        <v>35</v>
      </c>
    </row>
    <row r="3" spans="2:21" ht="15.75" thickBot="1" x14ac:dyDescent="0.3"/>
    <row r="4" spans="2:21" ht="64.5" thickBot="1" x14ac:dyDescent="0.3">
      <c r="B4" s="27" t="s">
        <v>26</v>
      </c>
      <c r="C4" s="436" t="s">
        <v>0</v>
      </c>
      <c r="D4" s="437"/>
      <c r="E4" s="438"/>
      <c r="F4" s="28" t="s">
        <v>28</v>
      </c>
      <c r="G4" s="28" t="s">
        <v>27</v>
      </c>
      <c r="H4" s="28" t="s">
        <v>62</v>
      </c>
      <c r="I4" s="28" t="s">
        <v>63</v>
      </c>
      <c r="J4" s="28" t="s">
        <v>64</v>
      </c>
      <c r="K4" s="28" t="s">
        <v>65</v>
      </c>
      <c r="L4" s="436" t="s">
        <v>61</v>
      </c>
      <c r="M4" s="437"/>
      <c r="N4" s="438"/>
      <c r="O4" s="436" t="s">
        <v>34</v>
      </c>
      <c r="P4" s="437"/>
      <c r="Q4" s="438"/>
      <c r="R4" s="53" t="s">
        <v>5</v>
      </c>
      <c r="S4" s="59" t="s">
        <v>51</v>
      </c>
      <c r="U4" s="29"/>
    </row>
    <row r="5" spans="2:21" ht="25.5" x14ac:dyDescent="0.25">
      <c r="B5" s="48"/>
      <c r="C5" s="49" t="s">
        <v>56</v>
      </c>
      <c r="D5" s="49" t="s">
        <v>105</v>
      </c>
      <c r="E5" s="49" t="s">
        <v>75</v>
      </c>
      <c r="F5" s="49" t="s">
        <v>56</v>
      </c>
      <c r="G5" s="49" t="s">
        <v>75</v>
      </c>
      <c r="H5" s="49" t="s">
        <v>75</v>
      </c>
      <c r="I5" s="49" t="s">
        <v>56</v>
      </c>
      <c r="J5" s="49" t="s">
        <v>105</v>
      </c>
      <c r="K5" s="49" t="s">
        <v>105</v>
      </c>
      <c r="L5" s="49" t="s">
        <v>56</v>
      </c>
      <c r="M5" s="49" t="s">
        <v>105</v>
      </c>
      <c r="N5" s="49" t="s">
        <v>75</v>
      </c>
      <c r="O5" s="49" t="s">
        <v>56</v>
      </c>
      <c r="P5" s="49" t="s">
        <v>105</v>
      </c>
      <c r="Q5" s="49" t="s">
        <v>75</v>
      </c>
      <c r="R5" s="54"/>
      <c r="S5" s="60"/>
    </row>
    <row r="6" spans="2:21" ht="15.75" thickBot="1" x14ac:dyDescent="0.3">
      <c r="B6" s="51"/>
      <c r="C6" s="52">
        <v>10</v>
      </c>
      <c r="D6" s="52">
        <v>10</v>
      </c>
      <c r="E6" s="52">
        <v>10</v>
      </c>
      <c r="F6" s="52">
        <v>5</v>
      </c>
      <c r="G6" s="52">
        <v>5</v>
      </c>
      <c r="H6" s="52">
        <v>10</v>
      </c>
      <c r="I6" s="52">
        <v>10</v>
      </c>
      <c r="J6" s="52">
        <v>5</v>
      </c>
      <c r="K6" s="52">
        <v>10</v>
      </c>
      <c r="L6" s="52">
        <v>20</v>
      </c>
      <c r="M6" s="52">
        <v>20</v>
      </c>
      <c r="N6" s="52">
        <v>20</v>
      </c>
      <c r="O6" s="52">
        <v>20</v>
      </c>
      <c r="P6" s="52">
        <v>20</v>
      </c>
      <c r="Q6" s="52">
        <v>20</v>
      </c>
      <c r="R6" s="55">
        <v>75</v>
      </c>
      <c r="S6" s="61"/>
    </row>
    <row r="7" spans="2:21" x14ac:dyDescent="0.25">
      <c r="B7" s="50" t="s">
        <v>66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6"/>
      <c r="S7" s="62"/>
    </row>
    <row r="8" spans="2:21" x14ac:dyDescent="0.25">
      <c r="B8" s="7">
        <v>1</v>
      </c>
      <c r="C8" s="7">
        <v>8</v>
      </c>
      <c r="D8" s="7">
        <v>8</v>
      </c>
      <c r="E8" s="7">
        <v>7</v>
      </c>
      <c r="F8" s="7">
        <v>5</v>
      </c>
      <c r="G8" s="7">
        <v>4</v>
      </c>
      <c r="H8" s="7">
        <v>8</v>
      </c>
      <c r="I8" s="7">
        <v>8</v>
      </c>
      <c r="J8" s="7">
        <v>5</v>
      </c>
      <c r="K8" s="7">
        <v>7</v>
      </c>
      <c r="L8" s="7">
        <v>16</v>
      </c>
      <c r="M8" s="7">
        <v>19</v>
      </c>
      <c r="N8" s="7">
        <v>18</v>
      </c>
      <c r="O8" s="7"/>
      <c r="P8" s="7"/>
      <c r="Q8" s="7"/>
      <c r="R8" s="57">
        <f>(((C8+D8+E8)/3)+(F8+G8+H8+I8+J8+K8+(L8+M8+N8)/3))-(O8+P8+Q8)</f>
        <v>62.333333333333336</v>
      </c>
      <c r="S8" s="63">
        <v>3</v>
      </c>
      <c r="T8" t="s">
        <v>177</v>
      </c>
    </row>
    <row r="9" spans="2:21" x14ac:dyDescent="0.25">
      <c r="B9" s="7">
        <v>2</v>
      </c>
      <c r="C9" s="7">
        <v>7</v>
      </c>
      <c r="D9" s="7">
        <v>7</v>
      </c>
      <c r="E9" s="7">
        <v>9</v>
      </c>
      <c r="F9" s="7">
        <v>5</v>
      </c>
      <c r="G9" s="7">
        <v>3</v>
      </c>
      <c r="H9" s="7">
        <v>8</v>
      </c>
      <c r="I9" s="7">
        <v>6</v>
      </c>
      <c r="J9" s="7">
        <v>4</v>
      </c>
      <c r="K9" s="7">
        <v>5</v>
      </c>
      <c r="L9" s="7">
        <v>15</v>
      </c>
      <c r="M9" s="7">
        <v>17</v>
      </c>
      <c r="N9" s="7">
        <v>19</v>
      </c>
      <c r="O9" s="7"/>
      <c r="P9" s="7"/>
      <c r="Q9" s="7"/>
      <c r="R9" s="57">
        <f t="shared" ref="R9:R15" si="0">(((C9+D9+E9)/3)+(F9+G9+H9+I9+J9+K9+(L9+M9+N9)/3))-(O9+P9+Q9)</f>
        <v>55.666666666666664</v>
      </c>
      <c r="S9" s="63"/>
      <c r="T9" t="s">
        <v>131</v>
      </c>
    </row>
    <row r="10" spans="2:21" x14ac:dyDescent="0.25">
      <c r="B10" s="7">
        <v>3</v>
      </c>
      <c r="C10" s="7">
        <v>9</v>
      </c>
      <c r="D10" s="7">
        <v>9</v>
      </c>
      <c r="E10" s="7">
        <v>10</v>
      </c>
      <c r="F10" s="7">
        <v>5</v>
      </c>
      <c r="G10" s="7">
        <v>5</v>
      </c>
      <c r="H10" s="7">
        <v>9</v>
      </c>
      <c r="I10" s="7">
        <v>6</v>
      </c>
      <c r="J10" s="7">
        <v>5</v>
      </c>
      <c r="K10" s="49">
        <v>5</v>
      </c>
      <c r="L10" s="7">
        <v>18</v>
      </c>
      <c r="M10" s="7">
        <v>18</v>
      </c>
      <c r="N10" s="7">
        <v>20</v>
      </c>
      <c r="O10" s="7"/>
      <c r="P10" s="7"/>
      <c r="Q10" s="7"/>
      <c r="R10" s="57">
        <f t="shared" si="0"/>
        <v>63.000000000000007</v>
      </c>
      <c r="S10" s="63">
        <v>2</v>
      </c>
      <c r="T10" t="s">
        <v>178</v>
      </c>
    </row>
    <row r="11" spans="2:21" x14ac:dyDescent="0.25">
      <c r="B11" s="7">
        <v>4</v>
      </c>
      <c r="C11" s="7">
        <v>6</v>
      </c>
      <c r="D11" s="7">
        <v>7</v>
      </c>
      <c r="E11" s="7">
        <v>7</v>
      </c>
      <c r="F11" s="7">
        <v>4</v>
      </c>
      <c r="G11" s="7">
        <v>4</v>
      </c>
      <c r="H11" s="7">
        <v>6</v>
      </c>
      <c r="I11" s="7">
        <v>4</v>
      </c>
      <c r="J11" s="7">
        <v>4</v>
      </c>
      <c r="K11" s="7">
        <v>9</v>
      </c>
      <c r="L11" s="7">
        <v>10</v>
      </c>
      <c r="M11" s="7">
        <v>16</v>
      </c>
      <c r="N11" s="7">
        <v>17</v>
      </c>
      <c r="O11" s="7"/>
      <c r="P11" s="7"/>
      <c r="Q11" s="7"/>
      <c r="R11" s="57">
        <f t="shared" si="0"/>
        <v>52</v>
      </c>
      <c r="S11" s="63"/>
      <c r="T11" t="s">
        <v>179</v>
      </c>
    </row>
    <row r="12" spans="2:21" x14ac:dyDescent="0.25">
      <c r="B12" s="7">
        <v>5</v>
      </c>
      <c r="C12" s="7">
        <v>10</v>
      </c>
      <c r="D12" s="7">
        <v>10</v>
      </c>
      <c r="E12" s="7">
        <v>8</v>
      </c>
      <c r="F12" s="7">
        <v>5</v>
      </c>
      <c r="G12" s="7">
        <v>3</v>
      </c>
      <c r="H12" s="7">
        <v>7</v>
      </c>
      <c r="I12" s="7">
        <v>10</v>
      </c>
      <c r="J12" s="7">
        <v>5</v>
      </c>
      <c r="K12" s="7">
        <v>9</v>
      </c>
      <c r="L12" s="7">
        <v>20</v>
      </c>
      <c r="M12" s="7">
        <v>18</v>
      </c>
      <c r="N12" s="7">
        <v>17</v>
      </c>
      <c r="O12" s="7"/>
      <c r="P12" s="7"/>
      <c r="Q12" s="7"/>
      <c r="R12" s="57">
        <f t="shared" si="0"/>
        <v>66.666666666666657</v>
      </c>
      <c r="S12" s="63">
        <v>1</v>
      </c>
      <c r="T12" t="s">
        <v>130</v>
      </c>
    </row>
    <row r="13" spans="2:21" x14ac:dyDescent="0.25">
      <c r="B13" s="11" t="s">
        <v>50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64"/>
    </row>
    <row r="14" spans="2:21" x14ac:dyDescent="0.25">
      <c r="B14" s="7">
        <v>6</v>
      </c>
      <c r="C14" s="7">
        <v>9</v>
      </c>
      <c r="D14" s="7">
        <v>9</v>
      </c>
      <c r="E14" s="7">
        <v>9</v>
      </c>
      <c r="F14" s="7">
        <v>5</v>
      </c>
      <c r="G14" s="7">
        <v>5</v>
      </c>
      <c r="H14" s="7">
        <v>9</v>
      </c>
      <c r="I14" s="7">
        <v>8</v>
      </c>
      <c r="J14" s="7">
        <v>4</v>
      </c>
      <c r="K14" s="7">
        <v>7</v>
      </c>
      <c r="L14" s="7">
        <v>16</v>
      </c>
      <c r="M14" s="7">
        <v>14</v>
      </c>
      <c r="N14" s="7">
        <v>18</v>
      </c>
      <c r="O14" s="7"/>
      <c r="P14" s="7"/>
      <c r="Q14" s="7"/>
      <c r="R14" s="57">
        <f t="shared" si="0"/>
        <v>63</v>
      </c>
      <c r="S14" s="63">
        <v>2</v>
      </c>
      <c r="T14" t="s">
        <v>176</v>
      </c>
    </row>
    <row r="15" spans="2:21" x14ac:dyDescent="0.25">
      <c r="B15" s="7">
        <v>7</v>
      </c>
      <c r="C15" s="7">
        <v>8</v>
      </c>
      <c r="D15" s="7">
        <v>8</v>
      </c>
      <c r="E15" s="7">
        <v>7</v>
      </c>
      <c r="F15" s="7">
        <v>3</v>
      </c>
      <c r="G15" s="7">
        <v>4</v>
      </c>
      <c r="H15" s="7">
        <v>8</v>
      </c>
      <c r="I15" s="7">
        <v>4</v>
      </c>
      <c r="J15" s="7">
        <v>4</v>
      </c>
      <c r="K15" s="7">
        <v>5</v>
      </c>
      <c r="L15" s="7">
        <v>10</v>
      </c>
      <c r="M15" s="7">
        <v>10</v>
      </c>
      <c r="N15" s="7">
        <v>16</v>
      </c>
      <c r="O15" s="7"/>
      <c r="P15" s="7"/>
      <c r="Q15" s="7"/>
      <c r="R15" s="57">
        <f t="shared" si="0"/>
        <v>47.666666666666664</v>
      </c>
      <c r="S15" s="63"/>
      <c r="T15" t="s">
        <v>98</v>
      </c>
    </row>
  </sheetData>
  <mergeCells count="3">
    <mergeCell ref="C4:E4"/>
    <mergeCell ref="O4:Q4"/>
    <mergeCell ref="L4:N4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2:J10"/>
  <sheetViews>
    <sheetView workbookViewId="0">
      <selection activeCell="J10" sqref="J10"/>
    </sheetView>
  </sheetViews>
  <sheetFormatPr defaultRowHeight="15" x14ac:dyDescent="0.25"/>
  <cols>
    <col min="1" max="1" width="6.28515625" customWidth="1"/>
    <col min="2" max="2" width="16.42578125" customWidth="1"/>
    <col min="4" max="4" width="10.42578125" customWidth="1"/>
    <col min="7" max="7" width="11.140625" customWidth="1"/>
    <col min="8" max="8" width="9.140625" style="34"/>
    <col min="9" max="9" width="9.140625" style="35"/>
  </cols>
  <sheetData>
    <row r="2" spans="1:10" ht="23.25" x14ac:dyDescent="0.35">
      <c r="A2" s="65"/>
      <c r="B2" s="19" t="s">
        <v>180</v>
      </c>
      <c r="C2" s="19"/>
      <c r="D2" s="131"/>
      <c r="E2" s="19"/>
      <c r="F2" s="19"/>
      <c r="G2" s="19"/>
      <c r="H2" s="158"/>
      <c r="I2" s="132"/>
    </row>
    <row r="3" spans="1:10" x14ac:dyDescent="0.25">
      <c r="A3" s="65"/>
      <c r="B3" s="65"/>
      <c r="C3" s="65"/>
      <c r="D3" s="65"/>
      <c r="E3" s="65"/>
      <c r="F3" s="65"/>
      <c r="G3" s="65"/>
      <c r="H3" s="115"/>
      <c r="I3" s="65"/>
    </row>
    <row r="4" spans="1:10" x14ac:dyDescent="0.25">
      <c r="A4" s="65"/>
      <c r="B4" s="137" t="s">
        <v>11</v>
      </c>
      <c r="C4" s="42" t="s">
        <v>54</v>
      </c>
      <c r="D4" s="42" t="s">
        <v>67</v>
      </c>
      <c r="E4" s="42" t="s">
        <v>60</v>
      </c>
      <c r="F4" s="42" t="s">
        <v>105</v>
      </c>
      <c r="G4" s="42" t="s">
        <v>56</v>
      </c>
      <c r="H4" s="159"/>
      <c r="I4" s="138"/>
    </row>
    <row r="5" spans="1:10" x14ac:dyDescent="0.25">
      <c r="A5" s="65"/>
      <c r="B5" s="415" t="s">
        <v>13</v>
      </c>
      <c r="C5" s="417" t="s">
        <v>95</v>
      </c>
      <c r="D5" s="418" t="s">
        <v>95</v>
      </c>
      <c r="E5" s="418" t="s">
        <v>95</v>
      </c>
      <c r="F5" s="418" t="s">
        <v>95</v>
      </c>
      <c r="G5" s="418" t="s">
        <v>95</v>
      </c>
      <c r="H5" s="411" t="s">
        <v>76</v>
      </c>
      <c r="I5" s="413" t="s">
        <v>51</v>
      </c>
    </row>
    <row r="6" spans="1:10" x14ac:dyDescent="0.25">
      <c r="A6" s="65"/>
      <c r="B6" s="416"/>
      <c r="C6" s="289"/>
      <c r="D6" s="419"/>
      <c r="E6" s="419"/>
      <c r="F6" s="419"/>
      <c r="G6" s="419"/>
      <c r="H6" s="412"/>
      <c r="I6" s="414"/>
    </row>
    <row r="7" spans="1:10" x14ac:dyDescent="0.25">
      <c r="A7" s="65"/>
      <c r="B7" s="105" t="s">
        <v>96</v>
      </c>
      <c r="C7" s="162"/>
      <c r="D7" s="163"/>
      <c r="E7" s="162"/>
      <c r="F7" s="162"/>
      <c r="G7" s="162"/>
      <c r="H7" s="164"/>
      <c r="I7" s="165"/>
    </row>
    <row r="8" spans="1:10" x14ac:dyDescent="0.25">
      <c r="A8" s="65"/>
      <c r="B8" s="133">
        <v>5</v>
      </c>
      <c r="C8" s="135">
        <v>30</v>
      </c>
      <c r="D8" s="135">
        <v>30</v>
      </c>
      <c r="E8" s="135">
        <v>30</v>
      </c>
      <c r="F8" s="135">
        <v>30</v>
      </c>
      <c r="G8" s="135">
        <v>30</v>
      </c>
      <c r="H8" s="161">
        <f>(C8+D8+G8+E8+F8)/5</f>
        <v>30</v>
      </c>
      <c r="I8" s="136">
        <v>1</v>
      </c>
      <c r="J8" t="s">
        <v>169</v>
      </c>
    </row>
    <row r="9" spans="1:10" x14ac:dyDescent="0.25">
      <c r="A9" s="65"/>
      <c r="B9" s="133">
        <v>7</v>
      </c>
      <c r="C9" s="135">
        <v>28</v>
      </c>
      <c r="D9" s="135">
        <v>28</v>
      </c>
      <c r="E9" s="135">
        <v>29</v>
      </c>
      <c r="F9" s="135">
        <v>29</v>
      </c>
      <c r="G9" s="135">
        <v>29</v>
      </c>
      <c r="H9" s="161">
        <f>(C9+D9+G9+E9+F9)/5</f>
        <v>28.6</v>
      </c>
      <c r="I9" s="136">
        <v>2</v>
      </c>
      <c r="J9" t="s">
        <v>133</v>
      </c>
    </row>
    <row r="10" spans="1:10" x14ac:dyDescent="0.25">
      <c r="A10" s="65"/>
      <c r="B10" s="65"/>
      <c r="C10" s="65"/>
      <c r="D10" s="65"/>
      <c r="E10" s="65"/>
      <c r="F10" s="65"/>
      <c r="G10" s="65"/>
      <c r="H10" s="115"/>
      <c r="I10" s="65"/>
    </row>
  </sheetData>
  <mergeCells count="8"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13"/>
  <sheetViews>
    <sheetView tabSelected="1" zoomScale="80" zoomScaleNormal="80" workbookViewId="0">
      <selection activeCell="T17" sqref="T17"/>
    </sheetView>
  </sheetViews>
  <sheetFormatPr defaultRowHeight="15" x14ac:dyDescent="0.25"/>
  <cols>
    <col min="1" max="1" width="6" customWidth="1"/>
    <col min="2" max="2" width="10.85546875" customWidth="1"/>
    <col min="3" max="4" width="10" customWidth="1"/>
    <col min="5" max="5" width="8.85546875" customWidth="1"/>
    <col min="6" max="6" width="9" customWidth="1"/>
    <col min="7" max="7" width="8.5703125" customWidth="1"/>
    <col min="8" max="8" width="9.28515625" customWidth="1"/>
    <col min="9" max="9" width="9.140625" customWidth="1"/>
    <col min="10" max="11" width="8.42578125" customWidth="1"/>
    <col min="12" max="12" width="8.85546875" customWidth="1"/>
    <col min="13" max="13" width="7.42578125" customWidth="1"/>
    <col min="14" max="14" width="8.28515625" customWidth="1"/>
    <col min="15" max="15" width="7.85546875" customWidth="1"/>
    <col min="16" max="16" width="9.140625" customWidth="1"/>
    <col min="17" max="17" width="7.85546875" customWidth="1"/>
    <col min="18" max="18" width="7.5703125" customWidth="1"/>
    <col min="19" max="19" width="6.7109375" customWidth="1"/>
    <col min="20" max="20" width="8.28515625" style="35" customWidth="1"/>
    <col min="21" max="21" width="6.28515625" customWidth="1"/>
  </cols>
  <sheetData>
    <row r="1" spans="1:21" s="65" customFormat="1" ht="28.5" x14ac:dyDescent="0.45">
      <c r="B1" s="66" t="s">
        <v>71</v>
      </c>
      <c r="C1" s="67"/>
      <c r="G1" s="68"/>
    </row>
    <row r="2" spans="1:21" s="65" customFormat="1" ht="28.5" x14ac:dyDescent="0.45">
      <c r="B2" s="66"/>
      <c r="C2" s="67"/>
      <c r="G2" s="68"/>
    </row>
    <row r="3" spans="1:21" s="69" customFormat="1" ht="45.75" customHeight="1" x14ac:dyDescent="0.25">
      <c r="A3" s="97"/>
      <c r="B3" s="94" t="s">
        <v>11</v>
      </c>
      <c r="C3" s="94" t="s">
        <v>105</v>
      </c>
      <c r="D3" s="95" t="s">
        <v>75</v>
      </c>
      <c r="E3" s="94" t="s">
        <v>99</v>
      </c>
      <c r="F3" s="95" t="s">
        <v>105</v>
      </c>
      <c r="G3" s="98" t="s">
        <v>105</v>
      </c>
      <c r="H3" s="94" t="s">
        <v>105</v>
      </c>
      <c r="I3" s="94" t="s">
        <v>105</v>
      </c>
      <c r="J3" s="94" t="s">
        <v>75</v>
      </c>
      <c r="K3" s="94" t="s">
        <v>75</v>
      </c>
      <c r="L3" s="94" t="s">
        <v>75</v>
      </c>
      <c r="M3" s="94" t="s">
        <v>99</v>
      </c>
      <c r="N3" s="94" t="s">
        <v>99</v>
      </c>
      <c r="O3" s="94" t="s">
        <v>99</v>
      </c>
      <c r="P3" s="94" t="s">
        <v>105</v>
      </c>
      <c r="Q3" s="94" t="s">
        <v>75</v>
      </c>
      <c r="R3" s="94" t="s">
        <v>99</v>
      </c>
      <c r="S3" s="94"/>
      <c r="T3" s="94"/>
    </row>
    <row r="4" spans="1:21" s="65" customFormat="1" ht="63.75" customHeight="1" x14ac:dyDescent="0.25">
      <c r="A4" s="93"/>
      <c r="B4" s="85" t="s">
        <v>13</v>
      </c>
      <c r="C4" s="361" t="s">
        <v>0</v>
      </c>
      <c r="D4" s="361"/>
      <c r="E4" s="361"/>
      <c r="F4" s="16" t="s">
        <v>17</v>
      </c>
      <c r="G4" s="16" t="s">
        <v>14</v>
      </c>
      <c r="H4" s="16" t="s">
        <v>68</v>
      </c>
      <c r="I4" s="16" t="s">
        <v>69</v>
      </c>
      <c r="J4" s="16" t="s">
        <v>23</v>
      </c>
      <c r="K4" s="16" t="s">
        <v>24</v>
      </c>
      <c r="L4" s="82" t="s">
        <v>20</v>
      </c>
      <c r="M4" s="96" t="s">
        <v>72</v>
      </c>
      <c r="N4" s="112" t="s">
        <v>73</v>
      </c>
      <c r="O4" s="112" t="s">
        <v>74</v>
      </c>
      <c r="P4" s="439" t="s">
        <v>4</v>
      </c>
      <c r="Q4" s="440"/>
      <c r="R4" s="441"/>
      <c r="S4" s="83" t="s">
        <v>5</v>
      </c>
      <c r="T4" s="86" t="s">
        <v>51</v>
      </c>
    </row>
    <row r="5" spans="1:21" s="65" customFormat="1" ht="15.75" customHeight="1" x14ac:dyDescent="0.25">
      <c r="A5" s="93"/>
      <c r="B5" s="96"/>
      <c r="C5" s="87">
        <v>10</v>
      </c>
      <c r="D5" s="88">
        <v>10</v>
      </c>
      <c r="E5" s="88">
        <v>10</v>
      </c>
      <c r="F5" s="89">
        <v>5</v>
      </c>
      <c r="G5" s="90">
        <v>5</v>
      </c>
      <c r="H5" s="91">
        <v>5</v>
      </c>
      <c r="I5" s="91">
        <v>5</v>
      </c>
      <c r="J5" s="91">
        <v>5</v>
      </c>
      <c r="K5" s="91">
        <v>5</v>
      </c>
      <c r="L5" s="91">
        <v>10</v>
      </c>
      <c r="M5" s="111">
        <v>5</v>
      </c>
      <c r="N5" s="111">
        <v>5</v>
      </c>
      <c r="O5" s="111">
        <v>5</v>
      </c>
      <c r="P5" s="91">
        <v>20</v>
      </c>
      <c r="Q5" s="91">
        <v>20</v>
      </c>
      <c r="R5" s="91">
        <v>20</v>
      </c>
      <c r="S5" s="91">
        <v>65</v>
      </c>
      <c r="T5" s="92"/>
    </row>
    <row r="6" spans="1:21" s="65" customFormat="1" ht="15.75" customHeight="1" x14ac:dyDescent="0.25">
      <c r="B6" s="70" t="s">
        <v>58</v>
      </c>
      <c r="C6" s="77"/>
      <c r="D6" s="78"/>
      <c r="E6" s="78"/>
      <c r="F6" s="78"/>
      <c r="G6" s="79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</row>
    <row r="7" spans="1:21" s="65" customFormat="1" ht="15.75" customHeight="1" x14ac:dyDescent="0.25">
      <c r="B7" s="73">
        <v>1</v>
      </c>
      <c r="C7" s="71">
        <v>7</v>
      </c>
      <c r="D7" s="72">
        <v>7</v>
      </c>
      <c r="E7" s="72">
        <v>8</v>
      </c>
      <c r="F7" s="74">
        <v>2</v>
      </c>
      <c r="G7" s="75">
        <v>2</v>
      </c>
      <c r="H7" s="72">
        <v>2</v>
      </c>
      <c r="I7" s="72">
        <v>1</v>
      </c>
      <c r="J7" s="72">
        <v>1</v>
      </c>
      <c r="K7" s="72">
        <v>2</v>
      </c>
      <c r="L7" s="72">
        <v>6</v>
      </c>
      <c r="M7" s="72">
        <v>4</v>
      </c>
      <c r="N7" s="72">
        <v>4</v>
      </c>
      <c r="O7" s="72">
        <v>3</v>
      </c>
      <c r="P7" s="72"/>
      <c r="Q7" s="72"/>
      <c r="R7" s="72"/>
      <c r="S7" s="76">
        <f>(((C7+D7+E7)/3)+(F7+G7+H7+I7+J7+K7+L7+M7+N7+O7))-R7-P7-Q7</f>
        <v>34.333333333333336</v>
      </c>
      <c r="T7" s="72"/>
      <c r="U7" s="65" t="s">
        <v>181</v>
      </c>
    </row>
    <row r="8" spans="1:21" s="65" customFormat="1" ht="15.75" customHeight="1" x14ac:dyDescent="0.25">
      <c r="B8" s="70" t="s">
        <v>184</v>
      </c>
      <c r="C8" s="77"/>
      <c r="D8" s="78"/>
      <c r="E8" s="78"/>
      <c r="F8" s="80"/>
      <c r="G8" s="81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</row>
    <row r="9" spans="1:21" s="65" customFormat="1" ht="15.75" customHeight="1" x14ac:dyDescent="0.25">
      <c r="B9" s="73">
        <v>2</v>
      </c>
      <c r="C9" s="71">
        <v>8</v>
      </c>
      <c r="D9" s="72">
        <v>8</v>
      </c>
      <c r="E9" s="72">
        <v>9</v>
      </c>
      <c r="F9" s="74">
        <v>3</v>
      </c>
      <c r="G9" s="75">
        <v>4</v>
      </c>
      <c r="H9" s="72">
        <v>2</v>
      </c>
      <c r="I9" s="72">
        <v>2</v>
      </c>
      <c r="J9" s="72">
        <v>2</v>
      </c>
      <c r="K9" s="72">
        <v>2</v>
      </c>
      <c r="L9" s="72">
        <v>8</v>
      </c>
      <c r="M9" s="72">
        <v>4</v>
      </c>
      <c r="N9" s="72">
        <v>3</v>
      </c>
      <c r="O9" s="72">
        <v>3</v>
      </c>
      <c r="P9" s="72"/>
      <c r="Q9" s="72"/>
      <c r="R9" s="72"/>
      <c r="S9" s="76">
        <f t="shared" ref="S9" si="0">(((C9+D9+E9)/3)+(F9+G9+H9+I9+J9+K9+L9+M9+N9+O9))-R9-P9-Q9</f>
        <v>41.333333333333336</v>
      </c>
      <c r="T9" s="72">
        <v>3</v>
      </c>
      <c r="U9" s="65" t="s">
        <v>179</v>
      </c>
    </row>
    <row r="10" spans="1:21" s="65" customFormat="1" ht="15.75" customHeight="1" x14ac:dyDescent="0.25">
      <c r="B10" s="70" t="s">
        <v>183</v>
      </c>
      <c r="C10" s="77"/>
      <c r="D10" s="78"/>
      <c r="E10" s="78"/>
      <c r="F10" s="80"/>
      <c r="G10" s="81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spans="1:21" s="65" customFormat="1" ht="15.75" customHeight="1" x14ac:dyDescent="0.25">
      <c r="B11" s="73">
        <v>3</v>
      </c>
      <c r="C11" s="71">
        <v>10</v>
      </c>
      <c r="D11" s="72">
        <v>9</v>
      </c>
      <c r="E11" s="72">
        <v>10</v>
      </c>
      <c r="F11" s="74">
        <v>4</v>
      </c>
      <c r="G11" s="75">
        <v>5</v>
      </c>
      <c r="H11" s="72">
        <v>3</v>
      </c>
      <c r="I11" s="72">
        <v>4</v>
      </c>
      <c r="J11" s="72">
        <v>2</v>
      </c>
      <c r="K11" s="72">
        <v>2</v>
      </c>
      <c r="L11" s="72">
        <v>9</v>
      </c>
      <c r="M11" s="72">
        <v>5</v>
      </c>
      <c r="N11" s="72">
        <v>5</v>
      </c>
      <c r="O11" s="72">
        <v>5</v>
      </c>
      <c r="P11" s="72"/>
      <c r="Q11" s="72"/>
      <c r="R11" s="72"/>
      <c r="S11" s="76">
        <f>(((C11+D11+E11)/3)+(F11+G11+H11+I11+J11+K11+L11+M11+N11+O11))-R11-P11-Q11</f>
        <v>53.666666666666664</v>
      </c>
      <c r="T11" s="72">
        <v>2</v>
      </c>
      <c r="U11" s="65" t="s">
        <v>176</v>
      </c>
    </row>
    <row r="12" spans="1:21" s="65" customFormat="1" ht="15.75" customHeight="1" x14ac:dyDescent="0.25">
      <c r="B12" s="70" t="s">
        <v>52</v>
      </c>
      <c r="C12" s="77"/>
      <c r="D12" s="78"/>
      <c r="E12" s="78"/>
      <c r="F12" s="80"/>
      <c r="G12" s="81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</row>
    <row r="13" spans="1:21" s="65" customFormat="1" ht="15.75" customHeight="1" x14ac:dyDescent="0.25">
      <c r="B13" s="73">
        <v>4</v>
      </c>
      <c r="C13" s="71">
        <v>9</v>
      </c>
      <c r="D13" s="72">
        <v>9</v>
      </c>
      <c r="E13" s="72">
        <v>10</v>
      </c>
      <c r="F13" s="74">
        <v>3</v>
      </c>
      <c r="G13" s="75">
        <v>5</v>
      </c>
      <c r="H13" s="72">
        <v>3</v>
      </c>
      <c r="I13" s="72">
        <v>3</v>
      </c>
      <c r="J13" s="72">
        <v>3</v>
      </c>
      <c r="K13" s="72">
        <v>3</v>
      </c>
      <c r="L13" s="72">
        <v>9</v>
      </c>
      <c r="M13" s="72">
        <v>5</v>
      </c>
      <c r="N13" s="72">
        <v>5</v>
      </c>
      <c r="O13" s="72">
        <v>5</v>
      </c>
      <c r="P13" s="72"/>
      <c r="Q13" s="72"/>
      <c r="R13" s="72"/>
      <c r="S13" s="76">
        <f>(((C13+D13+E13)/3)+(F13+G13+H13+I13+J13+K13+L13+M13+N13+O13))-R13-P13-Q13</f>
        <v>53.333333333333336</v>
      </c>
      <c r="T13" s="72">
        <v>2</v>
      </c>
      <c r="U13" s="65" t="s">
        <v>182</v>
      </c>
    </row>
  </sheetData>
  <mergeCells count="2">
    <mergeCell ref="P4:R4"/>
    <mergeCell ref="C4:E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S258"/>
  <sheetViews>
    <sheetView topLeftCell="C1" zoomScale="90" zoomScaleNormal="90" workbookViewId="0">
      <selection activeCell="J15" sqref="J15"/>
    </sheetView>
  </sheetViews>
  <sheetFormatPr defaultRowHeight="15" x14ac:dyDescent="0.25"/>
  <cols>
    <col min="1" max="1" width="9.140625" style="25" customWidth="1"/>
    <col min="2" max="12" width="9.28515625" bestFit="1" customWidth="1"/>
    <col min="15" max="15" width="11" customWidth="1"/>
    <col min="16" max="16" width="11.85546875" style="34" bestFit="1" customWidth="1"/>
    <col min="18" max="18" width="9.140625" style="25" customWidth="1"/>
    <col min="19" max="19" width="5" customWidth="1"/>
  </cols>
  <sheetData>
    <row r="1" spans="1:19" x14ac:dyDescent="0.25">
      <c r="A1" s="18"/>
      <c r="R1" s="18"/>
    </row>
    <row r="2" spans="1:19" s="65" customFormat="1" ht="23.25" x14ac:dyDescent="0.35">
      <c r="A2" s="119" t="s">
        <v>91</v>
      </c>
      <c r="P2" s="115"/>
      <c r="Q2" s="68"/>
      <c r="R2" s="119" t="s">
        <v>91</v>
      </c>
    </row>
    <row r="3" spans="1:19" s="65" customFormat="1" ht="23.25" x14ac:dyDescent="0.35">
      <c r="A3" s="119"/>
      <c r="P3" s="115"/>
      <c r="Q3" s="68"/>
      <c r="R3" s="119"/>
    </row>
    <row r="4" spans="1:19" s="142" customFormat="1" ht="29.25" customHeight="1" x14ac:dyDescent="0.25">
      <c r="A4" s="179"/>
      <c r="B4" s="140" t="s">
        <v>60</v>
      </c>
      <c r="C4" s="140" t="s">
        <v>54</v>
      </c>
      <c r="D4" s="140" t="s">
        <v>129</v>
      </c>
      <c r="E4" s="140" t="s">
        <v>60</v>
      </c>
      <c r="F4" s="140" t="s">
        <v>60</v>
      </c>
      <c r="G4" s="353" t="s">
        <v>54</v>
      </c>
      <c r="H4" s="354"/>
      <c r="I4" s="355"/>
      <c r="J4" s="356" t="s">
        <v>99</v>
      </c>
      <c r="K4" s="354"/>
      <c r="L4" s="355"/>
      <c r="M4" s="141" t="s">
        <v>60</v>
      </c>
      <c r="N4" s="141" t="s">
        <v>54</v>
      </c>
      <c r="O4" s="179" t="s">
        <v>129</v>
      </c>
      <c r="P4" s="357" t="s">
        <v>76</v>
      </c>
      <c r="Q4" s="359" t="s">
        <v>51</v>
      </c>
      <c r="R4" s="179"/>
    </row>
    <row r="5" spans="1:19" s="142" customFormat="1" ht="24" customHeight="1" x14ac:dyDescent="0.2">
      <c r="A5" s="312" t="s">
        <v>13</v>
      </c>
      <c r="B5" s="360" t="s">
        <v>0</v>
      </c>
      <c r="C5" s="361"/>
      <c r="D5" s="361"/>
      <c r="E5" s="312" t="s">
        <v>2</v>
      </c>
      <c r="F5" s="312" t="s">
        <v>1</v>
      </c>
      <c r="G5" s="362" t="s">
        <v>92</v>
      </c>
      <c r="H5" s="364"/>
      <c r="I5" s="365"/>
      <c r="J5" s="362" t="s">
        <v>93</v>
      </c>
      <c r="K5" s="364"/>
      <c r="L5" s="364"/>
      <c r="M5" s="366" t="s">
        <v>22</v>
      </c>
      <c r="N5" s="367"/>
      <c r="O5" s="367"/>
      <c r="P5" s="358"/>
      <c r="Q5" s="359"/>
      <c r="R5" s="312" t="s">
        <v>13</v>
      </c>
    </row>
    <row r="6" spans="1:19" s="142" customFormat="1" ht="26.25" customHeight="1" x14ac:dyDescent="0.2">
      <c r="A6" s="313"/>
      <c r="B6" s="362"/>
      <c r="C6" s="363"/>
      <c r="D6" s="363"/>
      <c r="E6" s="313"/>
      <c r="F6" s="313"/>
      <c r="G6" s="175" t="s">
        <v>10</v>
      </c>
      <c r="H6" s="175" t="s">
        <v>88</v>
      </c>
      <c r="I6" s="175" t="s">
        <v>19</v>
      </c>
      <c r="J6" s="175" t="s">
        <v>94</v>
      </c>
      <c r="K6" s="175" t="s">
        <v>44</v>
      </c>
      <c r="L6" s="43" t="s">
        <v>45</v>
      </c>
      <c r="M6" s="358"/>
      <c r="N6" s="358"/>
      <c r="O6" s="358"/>
      <c r="P6" s="358"/>
      <c r="Q6" s="359"/>
      <c r="R6" s="313"/>
    </row>
    <row r="7" spans="1:19" s="142" customFormat="1" ht="15.75" customHeight="1" x14ac:dyDescent="0.25">
      <c r="A7" s="143"/>
      <c r="B7" s="341">
        <v>10</v>
      </c>
      <c r="C7" s="342"/>
      <c r="D7" s="343"/>
      <c r="E7" s="144">
        <v>10</v>
      </c>
      <c r="F7" s="144">
        <v>10</v>
      </c>
      <c r="G7" s="144">
        <v>5</v>
      </c>
      <c r="H7" s="144">
        <v>5</v>
      </c>
      <c r="I7" s="144">
        <v>5</v>
      </c>
      <c r="J7" s="144">
        <v>5</v>
      </c>
      <c r="K7" s="145">
        <v>5</v>
      </c>
      <c r="L7" s="146">
        <v>5</v>
      </c>
      <c r="M7" s="344">
        <v>20</v>
      </c>
      <c r="N7" s="345"/>
      <c r="O7" s="346"/>
      <c r="P7" s="232">
        <v>60</v>
      </c>
      <c r="Q7" s="233"/>
      <c r="R7" s="143"/>
    </row>
    <row r="8" spans="1:19" s="142" customFormat="1" ht="15.75" customHeight="1" x14ac:dyDescent="0.2">
      <c r="A8" s="147" t="s">
        <v>58</v>
      </c>
      <c r="B8" s="151"/>
      <c r="C8" s="152"/>
      <c r="D8" s="152"/>
      <c r="E8" s="152"/>
      <c r="F8" s="152"/>
      <c r="G8" s="152"/>
      <c r="H8" s="152"/>
      <c r="I8" s="152"/>
      <c r="J8" s="152"/>
      <c r="K8" s="152"/>
      <c r="L8" s="153"/>
      <c r="M8" s="152"/>
      <c r="N8" s="152"/>
      <c r="O8" s="154"/>
      <c r="P8" s="167"/>
      <c r="Q8" s="155"/>
      <c r="R8" s="147" t="s">
        <v>58</v>
      </c>
    </row>
    <row r="9" spans="1:19" s="142" customFormat="1" ht="15.75" customHeight="1" x14ac:dyDescent="0.2">
      <c r="A9" s="148">
        <v>1</v>
      </c>
      <c r="B9" s="149">
        <v>10</v>
      </c>
      <c r="C9" s="148">
        <v>10</v>
      </c>
      <c r="D9" s="148">
        <v>10</v>
      </c>
      <c r="E9" s="148">
        <v>10</v>
      </c>
      <c r="F9" s="148">
        <v>9</v>
      </c>
      <c r="G9" s="148">
        <v>5</v>
      </c>
      <c r="H9" s="148">
        <v>5</v>
      </c>
      <c r="I9" s="148">
        <v>4</v>
      </c>
      <c r="J9" s="148">
        <v>5</v>
      </c>
      <c r="K9" s="148">
        <v>5</v>
      </c>
      <c r="L9" s="148">
        <v>5</v>
      </c>
      <c r="M9" s="148"/>
      <c r="N9" s="148"/>
      <c r="O9" s="148"/>
      <c r="P9" s="168">
        <f>(((B9+C9+D9)/3)+(E9+F9+G9+H9+I9+J9+K9+L9))-(O9+N9+M9)</f>
        <v>58</v>
      </c>
      <c r="Q9" s="139">
        <v>1</v>
      </c>
      <c r="R9" s="148">
        <v>1</v>
      </c>
      <c r="S9" s="142" t="s">
        <v>148</v>
      </c>
    </row>
    <row r="10" spans="1:19" s="142" customFormat="1" ht="15.75" customHeight="1" x14ac:dyDescent="0.2">
      <c r="A10" s="148">
        <v>2</v>
      </c>
      <c r="B10" s="149">
        <v>9</v>
      </c>
      <c r="C10" s="148">
        <v>9</v>
      </c>
      <c r="D10" s="148">
        <v>7</v>
      </c>
      <c r="E10" s="148">
        <v>9</v>
      </c>
      <c r="F10" s="148">
        <v>5</v>
      </c>
      <c r="G10" s="148">
        <v>4</v>
      </c>
      <c r="H10" s="148">
        <v>3</v>
      </c>
      <c r="I10" s="148">
        <v>3</v>
      </c>
      <c r="J10" s="148">
        <v>4</v>
      </c>
      <c r="K10" s="148">
        <v>3</v>
      </c>
      <c r="L10" s="148">
        <v>4</v>
      </c>
      <c r="M10" s="148"/>
      <c r="N10" s="148"/>
      <c r="O10" s="148"/>
      <c r="P10" s="168">
        <f t="shared" ref="P10:P29" si="0">(((B10+C10+D10)/3)+(E10+F10+G10+H10+I10+J10+K10+L10))-(O10+N10+M10)</f>
        <v>43.333333333333336</v>
      </c>
      <c r="Q10" s="139">
        <v>3</v>
      </c>
      <c r="R10" s="148">
        <v>2</v>
      </c>
      <c r="S10" s="142" t="s">
        <v>167</v>
      </c>
    </row>
    <row r="11" spans="1:19" s="142" customFormat="1" ht="15.75" customHeight="1" x14ac:dyDescent="0.2">
      <c r="A11" s="148">
        <v>3</v>
      </c>
      <c r="B11" s="149">
        <v>6</v>
      </c>
      <c r="C11" s="148">
        <v>5</v>
      </c>
      <c r="D11" s="148">
        <v>6</v>
      </c>
      <c r="E11" s="148">
        <v>6</v>
      </c>
      <c r="F11" s="148">
        <v>7</v>
      </c>
      <c r="G11" s="148">
        <v>3</v>
      </c>
      <c r="H11" s="148">
        <v>2</v>
      </c>
      <c r="I11" s="148">
        <v>1</v>
      </c>
      <c r="J11" s="148">
        <v>5</v>
      </c>
      <c r="K11" s="148">
        <v>3</v>
      </c>
      <c r="L11" s="148">
        <v>4</v>
      </c>
      <c r="M11" s="148"/>
      <c r="N11" s="148"/>
      <c r="O11" s="148"/>
      <c r="P11" s="168">
        <f t="shared" si="0"/>
        <v>36.666666666666664</v>
      </c>
      <c r="Q11" s="139"/>
      <c r="R11" s="148">
        <v>3</v>
      </c>
      <c r="S11" s="142" t="s">
        <v>171</v>
      </c>
    </row>
    <row r="12" spans="1:19" s="142" customFormat="1" ht="15.75" customHeight="1" x14ac:dyDescent="0.2">
      <c r="A12" s="148">
        <v>4</v>
      </c>
      <c r="B12" s="149">
        <v>8</v>
      </c>
      <c r="C12" s="148">
        <v>6</v>
      </c>
      <c r="D12" s="148">
        <v>7</v>
      </c>
      <c r="E12" s="148">
        <v>7</v>
      </c>
      <c r="F12" s="148">
        <v>7</v>
      </c>
      <c r="G12" s="148">
        <v>3</v>
      </c>
      <c r="H12" s="148">
        <v>2</v>
      </c>
      <c r="I12" s="148">
        <v>2</v>
      </c>
      <c r="J12" s="148">
        <v>3</v>
      </c>
      <c r="K12" s="148">
        <v>4</v>
      </c>
      <c r="L12" s="148">
        <v>3</v>
      </c>
      <c r="M12" s="148"/>
      <c r="N12" s="148"/>
      <c r="O12" s="148"/>
      <c r="P12" s="168">
        <f t="shared" si="0"/>
        <v>38</v>
      </c>
      <c r="Q12" s="139"/>
      <c r="R12" s="148">
        <v>4</v>
      </c>
      <c r="S12" s="142" t="s">
        <v>172</v>
      </c>
    </row>
    <row r="13" spans="1:19" s="142" customFormat="1" ht="15.75" customHeight="1" x14ac:dyDescent="0.2">
      <c r="A13" s="148">
        <v>5</v>
      </c>
      <c r="B13" s="149">
        <v>5</v>
      </c>
      <c r="C13" s="148">
        <v>4</v>
      </c>
      <c r="D13" s="148">
        <v>7</v>
      </c>
      <c r="E13" s="148">
        <v>5</v>
      </c>
      <c r="F13" s="148">
        <v>2</v>
      </c>
      <c r="G13" s="148">
        <v>2</v>
      </c>
      <c r="H13" s="148">
        <v>2</v>
      </c>
      <c r="I13" s="148">
        <v>1</v>
      </c>
      <c r="J13" s="148">
        <v>4</v>
      </c>
      <c r="K13" s="148">
        <v>3</v>
      </c>
      <c r="L13" s="148">
        <v>3</v>
      </c>
      <c r="M13" s="148"/>
      <c r="N13" s="148"/>
      <c r="O13" s="148"/>
      <c r="P13" s="168">
        <f t="shared" si="0"/>
        <v>27.333333333333332</v>
      </c>
      <c r="Q13" s="139"/>
      <c r="R13" s="148">
        <v>5</v>
      </c>
      <c r="S13" s="142" t="s">
        <v>173</v>
      </c>
    </row>
    <row r="14" spans="1:19" s="142" customFormat="1" ht="15.75" customHeight="1" x14ac:dyDescent="0.2">
      <c r="A14" s="147" t="s">
        <v>70</v>
      </c>
      <c r="B14" s="156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5"/>
      <c r="R14" s="147" t="s">
        <v>70</v>
      </c>
    </row>
    <row r="15" spans="1:19" s="142" customFormat="1" ht="15.75" customHeight="1" x14ac:dyDescent="0.2">
      <c r="A15" s="148">
        <v>6</v>
      </c>
      <c r="B15" s="149">
        <v>8</v>
      </c>
      <c r="C15" s="148">
        <v>7</v>
      </c>
      <c r="D15" s="234">
        <v>8</v>
      </c>
      <c r="E15" s="148">
        <v>8</v>
      </c>
      <c r="F15" s="148">
        <v>7</v>
      </c>
      <c r="G15" s="148">
        <v>2</v>
      </c>
      <c r="H15" s="148">
        <v>4</v>
      </c>
      <c r="I15" s="148">
        <v>3</v>
      </c>
      <c r="J15" s="148">
        <v>4</v>
      </c>
      <c r="K15" s="148">
        <v>4</v>
      </c>
      <c r="L15" s="148">
        <v>4</v>
      </c>
      <c r="M15" s="148"/>
      <c r="N15" s="148"/>
      <c r="O15" s="148"/>
      <c r="P15" s="168">
        <f t="shared" si="0"/>
        <v>43.666666666666664</v>
      </c>
      <c r="Q15" s="139">
        <v>3</v>
      </c>
      <c r="R15" s="148">
        <v>6</v>
      </c>
      <c r="S15" s="142" t="s">
        <v>166</v>
      </c>
    </row>
    <row r="16" spans="1:19" s="142" customFormat="1" ht="15.75" customHeight="1" x14ac:dyDescent="0.2">
      <c r="A16" s="148">
        <v>7</v>
      </c>
      <c r="B16" s="149">
        <v>9</v>
      </c>
      <c r="C16" s="148">
        <v>9</v>
      </c>
      <c r="D16" s="148">
        <v>10</v>
      </c>
      <c r="E16" s="148">
        <v>6</v>
      </c>
      <c r="F16" s="148">
        <v>9</v>
      </c>
      <c r="G16" s="148">
        <v>4</v>
      </c>
      <c r="H16" s="148">
        <v>4</v>
      </c>
      <c r="I16" s="148">
        <v>3</v>
      </c>
      <c r="J16" s="148">
        <v>5</v>
      </c>
      <c r="K16" s="148">
        <v>5</v>
      </c>
      <c r="L16" s="148">
        <v>4</v>
      </c>
      <c r="M16" s="148"/>
      <c r="N16" s="148"/>
      <c r="O16" s="148"/>
      <c r="P16" s="168">
        <f t="shared" si="0"/>
        <v>49.333333333333336</v>
      </c>
      <c r="Q16" s="139">
        <v>2</v>
      </c>
      <c r="R16" s="148">
        <v>7</v>
      </c>
      <c r="S16" s="142" t="s">
        <v>124</v>
      </c>
    </row>
    <row r="17" spans="1:19" s="142" customFormat="1" ht="15.75" customHeight="1" x14ac:dyDescent="0.2">
      <c r="A17" s="147" t="s">
        <v>50</v>
      </c>
      <c r="B17" s="156"/>
      <c r="C17" s="151"/>
      <c r="D17" s="151"/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235"/>
      <c r="Q17" s="155"/>
      <c r="R17" s="147" t="s">
        <v>50</v>
      </c>
    </row>
    <row r="18" spans="1:19" s="142" customFormat="1" ht="15.75" customHeight="1" x14ac:dyDescent="0.2">
      <c r="A18" s="236">
        <v>8</v>
      </c>
      <c r="B18" s="149">
        <v>6</v>
      </c>
      <c r="C18" s="148">
        <v>7</v>
      </c>
      <c r="D18" s="148">
        <v>7</v>
      </c>
      <c r="E18" s="148">
        <v>8</v>
      </c>
      <c r="F18" s="148">
        <v>3</v>
      </c>
      <c r="G18" s="148">
        <v>4</v>
      </c>
      <c r="H18" s="148">
        <v>2</v>
      </c>
      <c r="I18" s="148">
        <v>2</v>
      </c>
      <c r="J18" s="148">
        <v>5</v>
      </c>
      <c r="K18" s="148">
        <v>3</v>
      </c>
      <c r="L18" s="148">
        <v>4</v>
      </c>
      <c r="M18" s="148"/>
      <c r="N18" s="148"/>
      <c r="O18" s="148"/>
      <c r="P18" s="168">
        <f t="shared" si="0"/>
        <v>37.666666666666664</v>
      </c>
      <c r="Q18" s="139"/>
      <c r="R18" s="236">
        <v>8</v>
      </c>
      <c r="S18" s="142" t="s">
        <v>169</v>
      </c>
    </row>
    <row r="19" spans="1:19" s="142" customFormat="1" ht="15.75" customHeight="1" x14ac:dyDescent="0.2">
      <c r="A19" s="148">
        <v>9</v>
      </c>
      <c r="B19" s="149">
        <v>5</v>
      </c>
      <c r="C19" s="148">
        <v>6</v>
      </c>
      <c r="D19" s="148">
        <v>6</v>
      </c>
      <c r="E19" s="148">
        <v>5</v>
      </c>
      <c r="F19" s="148">
        <v>4</v>
      </c>
      <c r="G19" s="148">
        <v>3</v>
      </c>
      <c r="H19" s="148">
        <v>2</v>
      </c>
      <c r="I19" s="148">
        <v>1</v>
      </c>
      <c r="J19" s="148">
        <v>5</v>
      </c>
      <c r="K19" s="148">
        <v>4</v>
      </c>
      <c r="L19" s="148">
        <v>4</v>
      </c>
      <c r="M19" s="148"/>
      <c r="N19" s="148"/>
      <c r="O19" s="148"/>
      <c r="P19" s="168">
        <f t="shared" si="0"/>
        <v>33.666666666666664</v>
      </c>
      <c r="Q19" s="139"/>
      <c r="R19" s="148">
        <v>9</v>
      </c>
      <c r="S19" s="142" t="s">
        <v>151</v>
      </c>
    </row>
    <row r="20" spans="1:19" s="142" customFormat="1" ht="15.75" customHeight="1" x14ac:dyDescent="0.2">
      <c r="A20" s="148">
        <v>10</v>
      </c>
      <c r="B20" s="149">
        <v>7</v>
      </c>
      <c r="C20" s="148">
        <v>9</v>
      </c>
      <c r="D20" s="148">
        <v>9</v>
      </c>
      <c r="E20" s="148">
        <v>8</v>
      </c>
      <c r="F20" s="148">
        <v>6</v>
      </c>
      <c r="G20" s="148">
        <v>5</v>
      </c>
      <c r="H20" s="148">
        <v>5</v>
      </c>
      <c r="I20" s="148">
        <v>4</v>
      </c>
      <c r="J20" s="148">
        <v>5</v>
      </c>
      <c r="K20" s="148">
        <v>5</v>
      </c>
      <c r="L20" s="148">
        <v>5</v>
      </c>
      <c r="M20" s="148"/>
      <c r="N20" s="148"/>
      <c r="O20" s="148"/>
      <c r="P20" s="168">
        <f t="shared" si="0"/>
        <v>51.333333333333336</v>
      </c>
      <c r="Q20" s="139">
        <v>2</v>
      </c>
      <c r="R20" s="148">
        <v>10</v>
      </c>
      <c r="S20" s="142" t="s">
        <v>138</v>
      </c>
    </row>
    <row r="21" spans="1:19" s="142" customFormat="1" ht="15.75" customHeight="1" x14ac:dyDescent="0.2">
      <c r="A21" s="148">
        <v>11</v>
      </c>
      <c r="B21" s="149">
        <v>10</v>
      </c>
      <c r="C21" s="148">
        <v>10</v>
      </c>
      <c r="D21" s="148">
        <v>10</v>
      </c>
      <c r="E21" s="148">
        <v>9</v>
      </c>
      <c r="F21" s="148">
        <v>8</v>
      </c>
      <c r="G21" s="148">
        <v>4</v>
      </c>
      <c r="H21" s="148">
        <v>4</v>
      </c>
      <c r="I21" s="148">
        <v>3</v>
      </c>
      <c r="J21" s="148">
        <v>5</v>
      </c>
      <c r="K21" s="148">
        <v>5</v>
      </c>
      <c r="L21" s="148">
        <v>5</v>
      </c>
      <c r="M21" s="148"/>
      <c r="N21" s="148"/>
      <c r="O21" s="148"/>
      <c r="P21" s="168">
        <f t="shared" si="0"/>
        <v>53</v>
      </c>
      <c r="Q21" s="139">
        <v>1</v>
      </c>
      <c r="R21" s="148">
        <v>11</v>
      </c>
      <c r="S21" s="142" t="s">
        <v>139</v>
      </c>
    </row>
    <row r="22" spans="1:19" s="142" customFormat="1" ht="15.75" customHeight="1" x14ac:dyDescent="0.2">
      <c r="A22" s="148">
        <v>12</v>
      </c>
      <c r="B22" s="148">
        <v>6</v>
      </c>
      <c r="C22" s="148">
        <v>5</v>
      </c>
      <c r="D22" s="148">
        <v>7</v>
      </c>
      <c r="E22" s="148">
        <v>9</v>
      </c>
      <c r="F22" s="148">
        <v>6</v>
      </c>
      <c r="G22" s="148">
        <v>2</v>
      </c>
      <c r="H22" s="148">
        <v>3</v>
      </c>
      <c r="I22" s="148">
        <v>3</v>
      </c>
      <c r="J22" s="148">
        <v>3</v>
      </c>
      <c r="K22" s="148">
        <v>3</v>
      </c>
      <c r="L22" s="148">
        <v>5</v>
      </c>
      <c r="M22" s="148"/>
      <c r="N22" s="148"/>
      <c r="O22" s="148"/>
      <c r="P22" s="168">
        <f t="shared" si="0"/>
        <v>40</v>
      </c>
      <c r="Q22" s="139"/>
      <c r="R22" s="148">
        <v>12</v>
      </c>
      <c r="S22" s="142" t="s">
        <v>141</v>
      </c>
    </row>
    <row r="23" spans="1:19" s="142" customFormat="1" ht="15.75" customHeight="1" x14ac:dyDescent="0.2">
      <c r="A23" s="236">
        <v>13</v>
      </c>
      <c r="B23" s="148">
        <v>6</v>
      </c>
      <c r="C23" s="148">
        <v>5</v>
      </c>
      <c r="D23" s="148">
        <v>7</v>
      </c>
      <c r="E23" s="148">
        <v>7</v>
      </c>
      <c r="F23" s="148">
        <v>6</v>
      </c>
      <c r="G23" s="148">
        <v>3</v>
      </c>
      <c r="H23" s="148">
        <v>3</v>
      </c>
      <c r="I23" s="148">
        <v>2</v>
      </c>
      <c r="J23" s="148">
        <v>5</v>
      </c>
      <c r="K23" s="148">
        <v>5</v>
      </c>
      <c r="L23" s="148">
        <v>4</v>
      </c>
      <c r="M23" s="148"/>
      <c r="N23" s="148"/>
      <c r="O23" s="148"/>
      <c r="P23" s="168">
        <f t="shared" si="0"/>
        <v>41</v>
      </c>
      <c r="Q23" s="139"/>
      <c r="R23" s="236">
        <v>13</v>
      </c>
      <c r="S23" s="142" t="s">
        <v>142</v>
      </c>
    </row>
    <row r="24" spans="1:19" s="142" customFormat="1" ht="15.75" customHeight="1" x14ac:dyDescent="0.2">
      <c r="A24" s="148">
        <v>14</v>
      </c>
      <c r="B24" s="148">
        <v>7</v>
      </c>
      <c r="C24" s="148">
        <v>8</v>
      </c>
      <c r="D24" s="148">
        <v>8</v>
      </c>
      <c r="E24" s="148">
        <v>8</v>
      </c>
      <c r="F24" s="148">
        <v>8</v>
      </c>
      <c r="G24" s="148">
        <v>2</v>
      </c>
      <c r="H24" s="148">
        <v>4</v>
      </c>
      <c r="I24" s="148">
        <v>3</v>
      </c>
      <c r="J24" s="148">
        <v>4</v>
      </c>
      <c r="K24" s="148">
        <v>5</v>
      </c>
      <c r="L24" s="148">
        <v>5</v>
      </c>
      <c r="M24" s="148"/>
      <c r="N24" s="148"/>
      <c r="O24" s="148"/>
      <c r="P24" s="168">
        <f t="shared" si="0"/>
        <v>46.666666666666664</v>
      </c>
      <c r="Q24" s="139"/>
      <c r="R24" s="148">
        <v>14</v>
      </c>
      <c r="S24" s="142" t="s">
        <v>152</v>
      </c>
    </row>
    <row r="25" spans="1:19" s="142" customFormat="1" ht="15.75" customHeight="1" x14ac:dyDescent="0.2">
      <c r="A25" s="237">
        <v>15</v>
      </c>
      <c r="B25" s="237">
        <v>9</v>
      </c>
      <c r="C25" s="237">
        <v>7</v>
      </c>
      <c r="D25" s="237">
        <v>7</v>
      </c>
      <c r="E25" s="237">
        <v>8</v>
      </c>
      <c r="F25" s="237">
        <v>9</v>
      </c>
      <c r="G25" s="237">
        <v>3</v>
      </c>
      <c r="H25" s="237">
        <v>4</v>
      </c>
      <c r="I25" s="237">
        <v>4</v>
      </c>
      <c r="J25" s="237">
        <v>4</v>
      </c>
      <c r="K25" s="237">
        <v>5</v>
      </c>
      <c r="L25" s="237">
        <v>4</v>
      </c>
      <c r="M25" s="237"/>
      <c r="N25" s="237"/>
      <c r="O25" s="237"/>
      <c r="P25" s="168">
        <f t="shared" si="0"/>
        <v>48.666666666666664</v>
      </c>
      <c r="Q25" s="238">
        <v>3</v>
      </c>
      <c r="R25" s="237">
        <v>15</v>
      </c>
      <c r="S25" s="142" t="s">
        <v>174</v>
      </c>
    </row>
    <row r="26" spans="1:19" s="142" customFormat="1" ht="15.75" customHeight="1" x14ac:dyDescent="0.2">
      <c r="A26" s="148">
        <v>16</v>
      </c>
      <c r="B26" s="148">
        <v>8</v>
      </c>
      <c r="C26" s="148">
        <v>8</v>
      </c>
      <c r="D26" s="148">
        <v>7</v>
      </c>
      <c r="E26" s="148">
        <v>8</v>
      </c>
      <c r="F26" s="148">
        <v>7</v>
      </c>
      <c r="G26" s="148">
        <v>4</v>
      </c>
      <c r="H26" s="148">
        <v>4</v>
      </c>
      <c r="I26" s="148">
        <v>4</v>
      </c>
      <c r="J26" s="148">
        <v>5</v>
      </c>
      <c r="K26" s="148">
        <v>4</v>
      </c>
      <c r="L26" s="148">
        <v>4</v>
      </c>
      <c r="M26" s="148"/>
      <c r="N26" s="148"/>
      <c r="O26" s="148"/>
      <c r="P26" s="168">
        <f t="shared" si="0"/>
        <v>47.666666666666664</v>
      </c>
      <c r="Q26" s="139"/>
      <c r="R26" s="148">
        <v>16</v>
      </c>
      <c r="S26" s="142" t="s">
        <v>98</v>
      </c>
    </row>
    <row r="27" spans="1:19" s="142" customFormat="1" ht="15.75" customHeight="1" x14ac:dyDescent="0.2">
      <c r="A27" s="148">
        <v>17</v>
      </c>
      <c r="B27" s="148">
        <v>7</v>
      </c>
      <c r="C27" s="148">
        <v>7</v>
      </c>
      <c r="D27" s="148">
        <v>6</v>
      </c>
      <c r="E27" s="148">
        <v>10</v>
      </c>
      <c r="F27" s="148">
        <v>7</v>
      </c>
      <c r="G27" s="148">
        <v>3</v>
      </c>
      <c r="H27" s="148">
        <v>4</v>
      </c>
      <c r="I27" s="148">
        <v>3</v>
      </c>
      <c r="J27" s="148">
        <v>5</v>
      </c>
      <c r="K27" s="148">
        <v>4</v>
      </c>
      <c r="L27" s="148">
        <v>5</v>
      </c>
      <c r="M27" s="148"/>
      <c r="N27" s="148"/>
      <c r="O27" s="148"/>
      <c r="P27" s="168">
        <f t="shared" si="0"/>
        <v>47.666666666666664</v>
      </c>
      <c r="Q27" s="139"/>
      <c r="R27" s="148">
        <v>17</v>
      </c>
      <c r="S27" s="142" t="s">
        <v>126</v>
      </c>
    </row>
    <row r="28" spans="1:19" s="142" customFormat="1" ht="15.75" customHeight="1" x14ac:dyDescent="0.2">
      <c r="A28" s="148">
        <v>18</v>
      </c>
      <c r="B28" s="148">
        <v>7</v>
      </c>
      <c r="C28" s="148">
        <v>6</v>
      </c>
      <c r="D28" s="148">
        <v>6</v>
      </c>
      <c r="E28" s="148">
        <v>5</v>
      </c>
      <c r="F28" s="148">
        <v>7</v>
      </c>
      <c r="G28" s="148">
        <v>3</v>
      </c>
      <c r="H28" s="148">
        <v>4</v>
      </c>
      <c r="I28" s="148">
        <v>3</v>
      </c>
      <c r="J28" s="148">
        <v>5</v>
      </c>
      <c r="K28" s="148">
        <v>5</v>
      </c>
      <c r="L28" s="148">
        <v>4</v>
      </c>
      <c r="M28" s="148"/>
      <c r="N28" s="148"/>
      <c r="O28" s="148"/>
      <c r="P28" s="168">
        <f t="shared" si="0"/>
        <v>42.333333333333336</v>
      </c>
      <c r="Q28" s="139"/>
      <c r="R28" s="148">
        <v>18</v>
      </c>
      <c r="S28" s="142" t="s">
        <v>159</v>
      </c>
    </row>
    <row r="29" spans="1:19" s="142" customFormat="1" ht="15.75" customHeight="1" x14ac:dyDescent="0.2">
      <c r="A29" s="148">
        <v>19</v>
      </c>
      <c r="B29" s="148">
        <v>7</v>
      </c>
      <c r="C29" s="148">
        <v>6</v>
      </c>
      <c r="D29" s="148">
        <v>7</v>
      </c>
      <c r="E29" s="148">
        <v>9</v>
      </c>
      <c r="F29" s="148">
        <v>4</v>
      </c>
      <c r="G29" s="148">
        <v>2</v>
      </c>
      <c r="H29" s="148">
        <v>3</v>
      </c>
      <c r="I29" s="148">
        <v>3</v>
      </c>
      <c r="J29" s="148">
        <v>4</v>
      </c>
      <c r="K29" s="148">
        <v>3</v>
      </c>
      <c r="L29" s="148">
        <v>4</v>
      </c>
      <c r="M29" s="148"/>
      <c r="N29" s="148"/>
      <c r="O29" s="148"/>
      <c r="P29" s="168">
        <f t="shared" si="0"/>
        <v>38.666666666666664</v>
      </c>
      <c r="Q29" s="139"/>
      <c r="R29" s="148">
        <v>19</v>
      </c>
      <c r="S29" s="142" t="s">
        <v>164</v>
      </c>
    </row>
    <row r="30" spans="1:19" s="142" customFormat="1" ht="15.75" customHeight="1" x14ac:dyDescent="0.2">
      <c r="P30" s="169"/>
      <c r="Q30" s="150"/>
    </row>
    <row r="31" spans="1:19" s="142" customFormat="1" ht="15.75" customHeight="1" x14ac:dyDescent="0.2">
      <c r="P31" s="169"/>
      <c r="Q31" s="150"/>
    </row>
    <row r="32" spans="1:19" s="142" customFormat="1" ht="15.75" customHeight="1" x14ac:dyDescent="0.2">
      <c r="P32" s="169"/>
      <c r="Q32" s="150"/>
    </row>
    <row r="33" spans="16:17" s="142" customFormat="1" ht="15.75" customHeight="1" x14ac:dyDescent="0.2">
      <c r="P33" s="169"/>
      <c r="Q33" s="150"/>
    </row>
    <row r="34" spans="16:17" s="142" customFormat="1" ht="15.75" customHeight="1" x14ac:dyDescent="0.2">
      <c r="P34" s="169"/>
      <c r="Q34" s="150"/>
    </row>
    <row r="35" spans="16:17" s="142" customFormat="1" ht="15.75" customHeight="1" x14ac:dyDescent="0.2">
      <c r="P35" s="169"/>
      <c r="Q35" s="150"/>
    </row>
    <row r="36" spans="16:17" s="142" customFormat="1" ht="15.75" customHeight="1" x14ac:dyDescent="0.2">
      <c r="P36" s="169"/>
      <c r="Q36" s="150"/>
    </row>
    <row r="37" spans="16:17" s="142" customFormat="1" ht="15.75" customHeight="1" x14ac:dyDescent="0.2">
      <c r="P37" s="169"/>
      <c r="Q37" s="150"/>
    </row>
    <row r="38" spans="16:17" s="142" customFormat="1" ht="15.75" customHeight="1" x14ac:dyDescent="0.2">
      <c r="P38" s="169"/>
      <c r="Q38" s="150"/>
    </row>
    <row r="39" spans="16:17" s="142" customFormat="1" ht="15.75" customHeight="1" x14ac:dyDescent="0.2">
      <c r="P39" s="169"/>
      <c r="Q39" s="150"/>
    </row>
    <row r="40" spans="16:17" s="142" customFormat="1" ht="15.75" customHeight="1" x14ac:dyDescent="0.2">
      <c r="P40" s="169"/>
      <c r="Q40" s="150"/>
    </row>
    <row r="41" spans="16:17" s="142" customFormat="1" ht="15.75" customHeight="1" x14ac:dyDescent="0.2">
      <c r="P41" s="169"/>
      <c r="Q41" s="150"/>
    </row>
    <row r="42" spans="16:17" s="142" customFormat="1" ht="15.75" customHeight="1" x14ac:dyDescent="0.2">
      <c r="P42" s="169"/>
      <c r="Q42" s="150"/>
    </row>
    <row r="43" spans="16:17" s="142" customFormat="1" ht="15.75" customHeight="1" x14ac:dyDescent="0.2">
      <c r="P43" s="169"/>
      <c r="Q43" s="150"/>
    </row>
    <row r="44" spans="16:17" s="142" customFormat="1" ht="15.75" customHeight="1" x14ac:dyDescent="0.2">
      <c r="P44" s="169"/>
      <c r="Q44" s="150"/>
    </row>
    <row r="45" spans="16:17" s="142" customFormat="1" ht="15.75" customHeight="1" x14ac:dyDescent="0.2">
      <c r="P45" s="169"/>
      <c r="Q45" s="150"/>
    </row>
    <row r="46" spans="16:17" s="142" customFormat="1" ht="15.75" customHeight="1" x14ac:dyDescent="0.2">
      <c r="P46" s="169"/>
      <c r="Q46" s="150"/>
    </row>
    <row r="47" spans="16:17" s="142" customFormat="1" ht="15.75" customHeight="1" x14ac:dyDescent="0.2">
      <c r="P47" s="169"/>
      <c r="Q47" s="150"/>
    </row>
    <row r="48" spans="16:17" s="142" customFormat="1" ht="15.75" customHeight="1" x14ac:dyDescent="0.2">
      <c r="P48" s="169"/>
      <c r="Q48" s="150"/>
    </row>
    <row r="49" spans="1:18" s="142" customFormat="1" ht="15.75" customHeight="1" x14ac:dyDescent="0.2">
      <c r="P49" s="169"/>
      <c r="Q49" s="150"/>
    </row>
    <row r="50" spans="1:18" s="142" customFormat="1" ht="15.75" customHeight="1" x14ac:dyDescent="0.2">
      <c r="P50" s="169"/>
      <c r="Q50" s="150"/>
    </row>
    <row r="51" spans="1:18" s="65" customFormat="1" ht="15.75" customHeight="1" x14ac:dyDescent="0.25">
      <c r="A51" s="142"/>
      <c r="B51" s="142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69"/>
      <c r="Q51" s="150"/>
      <c r="R51" s="142"/>
    </row>
    <row r="52" spans="1:18" s="65" customFormat="1" ht="15.75" customHeight="1" x14ac:dyDescent="0.25">
      <c r="A52" s="142"/>
      <c r="B52" s="142"/>
      <c r="C52" s="142"/>
      <c r="D52" s="142"/>
      <c r="E52" s="142"/>
      <c r="F52" s="142"/>
      <c r="G52" s="142"/>
      <c r="H52" s="142"/>
      <c r="I52" s="142"/>
      <c r="J52" s="142"/>
      <c r="K52" s="142"/>
      <c r="L52" s="142"/>
      <c r="M52" s="142"/>
      <c r="N52" s="142"/>
      <c r="O52" s="142"/>
      <c r="P52" s="169"/>
      <c r="Q52" s="150"/>
      <c r="R52" s="142"/>
    </row>
    <row r="53" spans="1:18" s="65" customFormat="1" ht="15.75" customHeight="1" x14ac:dyDescent="0.25">
      <c r="P53" s="115"/>
      <c r="Q53" s="68"/>
    </row>
    <row r="54" spans="1:18" s="65" customFormat="1" ht="15.75" customHeight="1" x14ac:dyDescent="0.25">
      <c r="P54" s="115"/>
      <c r="Q54" s="68"/>
    </row>
    <row r="55" spans="1:18" s="65" customFormat="1" ht="15.75" customHeight="1" x14ac:dyDescent="0.25">
      <c r="P55" s="115"/>
      <c r="Q55" s="68"/>
    </row>
    <row r="56" spans="1:18" s="65" customFormat="1" ht="15.75" customHeight="1" x14ac:dyDescent="0.25">
      <c r="P56" s="115"/>
      <c r="Q56" s="68"/>
    </row>
    <row r="57" spans="1:18" s="65" customFormat="1" ht="15.75" customHeight="1" x14ac:dyDescent="0.25">
      <c r="P57" s="115"/>
      <c r="Q57" s="68"/>
    </row>
    <row r="58" spans="1:18" s="65" customFormat="1" ht="15.75" customHeight="1" x14ac:dyDescent="0.25">
      <c r="P58" s="115"/>
      <c r="Q58" s="68"/>
    </row>
    <row r="59" spans="1:18" s="65" customFormat="1" ht="15.75" customHeight="1" x14ac:dyDescent="0.25">
      <c r="P59" s="115"/>
      <c r="Q59" s="68"/>
    </row>
    <row r="60" spans="1:18" s="65" customFormat="1" ht="15.75" customHeight="1" x14ac:dyDescent="0.25">
      <c r="P60" s="115"/>
      <c r="Q60" s="68"/>
    </row>
    <row r="61" spans="1:18" s="65" customFormat="1" ht="15.75" customHeight="1" x14ac:dyDescent="0.25">
      <c r="P61" s="115"/>
      <c r="Q61" s="68"/>
    </row>
    <row r="62" spans="1:18" s="65" customFormat="1" ht="15.75" customHeight="1" x14ac:dyDescent="0.25">
      <c r="P62" s="115"/>
      <c r="Q62" s="68"/>
    </row>
    <row r="63" spans="1:18" s="65" customFormat="1" ht="15.75" customHeight="1" x14ac:dyDescent="0.25">
      <c r="P63" s="115"/>
      <c r="Q63" s="68"/>
    </row>
    <row r="64" spans="1:18" s="65" customFormat="1" ht="15.75" customHeight="1" x14ac:dyDescent="0.25">
      <c r="P64" s="115"/>
      <c r="Q64" s="68"/>
    </row>
    <row r="65" spans="16:17" s="65" customFormat="1" ht="15.75" customHeight="1" x14ac:dyDescent="0.25">
      <c r="P65" s="115"/>
      <c r="Q65" s="68"/>
    </row>
    <row r="66" spans="16:17" s="65" customFormat="1" ht="15.75" customHeight="1" x14ac:dyDescent="0.25">
      <c r="P66" s="115"/>
      <c r="Q66" s="68"/>
    </row>
    <row r="67" spans="16:17" s="65" customFormat="1" ht="15.75" customHeight="1" x14ac:dyDescent="0.25">
      <c r="P67" s="115"/>
      <c r="Q67" s="68"/>
    </row>
    <row r="68" spans="16:17" s="65" customFormat="1" ht="15.75" customHeight="1" x14ac:dyDescent="0.25">
      <c r="P68" s="115"/>
      <c r="Q68" s="68"/>
    </row>
    <row r="69" spans="16:17" s="65" customFormat="1" ht="15.75" customHeight="1" x14ac:dyDescent="0.25">
      <c r="P69" s="115"/>
      <c r="Q69" s="68"/>
    </row>
    <row r="70" spans="16:17" s="65" customFormat="1" ht="15.75" customHeight="1" x14ac:dyDescent="0.25">
      <c r="P70" s="115"/>
      <c r="Q70" s="68"/>
    </row>
    <row r="71" spans="16:17" s="65" customFormat="1" ht="15.75" customHeight="1" x14ac:dyDescent="0.25">
      <c r="P71" s="115"/>
      <c r="Q71" s="68"/>
    </row>
    <row r="72" spans="16:17" s="65" customFormat="1" ht="15.75" customHeight="1" x14ac:dyDescent="0.25">
      <c r="P72" s="115"/>
      <c r="Q72" s="68"/>
    </row>
    <row r="73" spans="16:17" s="65" customFormat="1" ht="15.75" customHeight="1" x14ac:dyDescent="0.25">
      <c r="P73" s="115"/>
      <c r="Q73" s="68"/>
    </row>
    <row r="74" spans="16:17" s="65" customFormat="1" ht="15.75" customHeight="1" x14ac:dyDescent="0.25">
      <c r="P74" s="115"/>
      <c r="Q74" s="68"/>
    </row>
    <row r="75" spans="16:17" s="65" customFormat="1" ht="15.75" customHeight="1" x14ac:dyDescent="0.25">
      <c r="P75" s="115"/>
      <c r="Q75" s="68"/>
    </row>
    <row r="76" spans="16:17" s="65" customFormat="1" ht="15.75" customHeight="1" x14ac:dyDescent="0.25">
      <c r="P76" s="115"/>
      <c r="Q76" s="68"/>
    </row>
    <row r="77" spans="16:17" s="65" customFormat="1" ht="15.75" customHeight="1" x14ac:dyDescent="0.25">
      <c r="P77" s="115"/>
      <c r="Q77" s="68"/>
    </row>
    <row r="78" spans="16:17" s="65" customFormat="1" ht="15.75" customHeight="1" x14ac:dyDescent="0.25">
      <c r="P78" s="115"/>
      <c r="Q78" s="68"/>
    </row>
    <row r="79" spans="16:17" s="65" customFormat="1" ht="15.75" customHeight="1" x14ac:dyDescent="0.25">
      <c r="P79" s="115"/>
      <c r="Q79" s="68"/>
    </row>
    <row r="80" spans="16:17" s="65" customFormat="1" ht="15.75" customHeight="1" x14ac:dyDescent="0.25">
      <c r="P80" s="115"/>
      <c r="Q80" s="68"/>
    </row>
    <row r="81" spans="16:17" s="65" customFormat="1" ht="15.75" customHeight="1" x14ac:dyDescent="0.25">
      <c r="P81" s="115"/>
      <c r="Q81" s="68"/>
    </row>
    <row r="82" spans="16:17" s="65" customFormat="1" ht="15.75" customHeight="1" x14ac:dyDescent="0.25">
      <c r="P82" s="115"/>
      <c r="Q82" s="68"/>
    </row>
    <row r="83" spans="16:17" s="65" customFormat="1" ht="15.75" customHeight="1" x14ac:dyDescent="0.25">
      <c r="P83" s="115"/>
      <c r="Q83" s="68"/>
    </row>
    <row r="84" spans="16:17" s="65" customFormat="1" ht="15.75" customHeight="1" x14ac:dyDescent="0.25">
      <c r="P84" s="115"/>
      <c r="Q84" s="68"/>
    </row>
    <row r="85" spans="16:17" s="65" customFormat="1" ht="15.75" customHeight="1" x14ac:dyDescent="0.25">
      <c r="P85" s="115"/>
      <c r="Q85" s="68"/>
    </row>
    <row r="86" spans="16:17" s="65" customFormat="1" ht="15.75" customHeight="1" x14ac:dyDescent="0.25">
      <c r="P86" s="115"/>
      <c r="Q86" s="68"/>
    </row>
    <row r="87" spans="16:17" s="65" customFormat="1" ht="15.75" customHeight="1" x14ac:dyDescent="0.25">
      <c r="P87" s="115"/>
      <c r="Q87" s="68"/>
    </row>
    <row r="88" spans="16:17" s="65" customFormat="1" ht="15.75" customHeight="1" x14ac:dyDescent="0.25">
      <c r="P88" s="115"/>
      <c r="Q88" s="68"/>
    </row>
    <row r="89" spans="16:17" s="65" customFormat="1" ht="15.75" customHeight="1" x14ac:dyDescent="0.25">
      <c r="P89" s="115"/>
      <c r="Q89" s="68"/>
    </row>
    <row r="90" spans="16:17" s="65" customFormat="1" ht="15.75" customHeight="1" x14ac:dyDescent="0.25">
      <c r="P90" s="115"/>
      <c r="Q90" s="68"/>
    </row>
    <row r="91" spans="16:17" s="65" customFormat="1" ht="15.75" customHeight="1" x14ac:dyDescent="0.25">
      <c r="P91" s="115"/>
      <c r="Q91" s="68"/>
    </row>
    <row r="92" spans="16:17" s="65" customFormat="1" ht="15.75" customHeight="1" x14ac:dyDescent="0.25">
      <c r="P92" s="115"/>
      <c r="Q92" s="68"/>
    </row>
    <row r="93" spans="16:17" s="65" customFormat="1" ht="15.75" customHeight="1" x14ac:dyDescent="0.25">
      <c r="P93" s="115"/>
      <c r="Q93" s="68"/>
    </row>
    <row r="94" spans="16:17" s="65" customFormat="1" ht="15.75" customHeight="1" x14ac:dyDescent="0.25">
      <c r="P94" s="115"/>
      <c r="Q94" s="68"/>
    </row>
    <row r="95" spans="16:17" s="65" customFormat="1" ht="15.75" customHeight="1" x14ac:dyDescent="0.25">
      <c r="P95" s="115"/>
      <c r="Q95" s="68"/>
    </row>
    <row r="96" spans="16:17" s="65" customFormat="1" ht="15.75" customHeight="1" x14ac:dyDescent="0.25">
      <c r="P96" s="115"/>
      <c r="Q96" s="68"/>
    </row>
    <row r="97" spans="16:17" s="65" customFormat="1" ht="15.75" customHeight="1" x14ac:dyDescent="0.25">
      <c r="P97" s="115"/>
      <c r="Q97" s="68"/>
    </row>
    <row r="98" spans="16:17" s="65" customFormat="1" ht="15.75" customHeight="1" x14ac:dyDescent="0.25">
      <c r="P98" s="115"/>
      <c r="Q98" s="68"/>
    </row>
    <row r="99" spans="16:17" s="65" customFormat="1" ht="15.75" customHeight="1" x14ac:dyDescent="0.25">
      <c r="P99" s="115"/>
      <c r="Q99" s="68"/>
    </row>
    <row r="100" spans="16:17" s="65" customFormat="1" ht="15.75" customHeight="1" x14ac:dyDescent="0.25">
      <c r="P100" s="115"/>
      <c r="Q100" s="68"/>
    </row>
    <row r="101" spans="16:17" s="65" customFormat="1" ht="15.75" customHeight="1" x14ac:dyDescent="0.25">
      <c r="P101" s="115"/>
      <c r="Q101" s="68"/>
    </row>
    <row r="102" spans="16:17" s="65" customFormat="1" ht="15.75" customHeight="1" x14ac:dyDescent="0.25">
      <c r="P102" s="115"/>
      <c r="Q102" s="68"/>
    </row>
    <row r="103" spans="16:17" s="65" customFormat="1" ht="15.75" customHeight="1" x14ac:dyDescent="0.25">
      <c r="P103" s="115"/>
      <c r="Q103" s="68"/>
    </row>
    <row r="104" spans="16:17" s="65" customFormat="1" ht="15.75" customHeight="1" x14ac:dyDescent="0.25">
      <c r="P104" s="115"/>
      <c r="Q104" s="68"/>
    </row>
    <row r="105" spans="16:17" s="65" customFormat="1" ht="15.75" customHeight="1" x14ac:dyDescent="0.25">
      <c r="P105" s="115"/>
      <c r="Q105" s="68"/>
    </row>
    <row r="106" spans="16:17" s="65" customFormat="1" ht="15.75" customHeight="1" x14ac:dyDescent="0.25">
      <c r="P106" s="115"/>
      <c r="Q106" s="68"/>
    </row>
    <row r="107" spans="16:17" s="65" customFormat="1" ht="15.75" customHeight="1" x14ac:dyDescent="0.25">
      <c r="P107" s="115"/>
      <c r="Q107" s="68"/>
    </row>
    <row r="108" spans="16:17" s="65" customFormat="1" ht="15.75" customHeight="1" x14ac:dyDescent="0.25">
      <c r="P108" s="115"/>
      <c r="Q108" s="68"/>
    </row>
    <row r="109" spans="16:17" s="65" customFormat="1" ht="15.75" customHeight="1" x14ac:dyDescent="0.25">
      <c r="P109" s="115"/>
      <c r="Q109" s="68"/>
    </row>
    <row r="110" spans="16:17" s="65" customFormat="1" ht="15.75" customHeight="1" x14ac:dyDescent="0.25">
      <c r="P110" s="115"/>
      <c r="Q110" s="68"/>
    </row>
    <row r="111" spans="16:17" s="65" customFormat="1" ht="15.75" customHeight="1" x14ac:dyDescent="0.25">
      <c r="P111" s="115"/>
      <c r="Q111" s="68"/>
    </row>
    <row r="112" spans="16:17" s="65" customFormat="1" ht="15.75" customHeight="1" x14ac:dyDescent="0.25">
      <c r="P112" s="115"/>
      <c r="Q112" s="68"/>
    </row>
    <row r="113" spans="16:17" s="65" customFormat="1" ht="15.75" customHeight="1" x14ac:dyDescent="0.25">
      <c r="P113" s="115"/>
      <c r="Q113" s="68"/>
    </row>
    <row r="114" spans="16:17" s="65" customFormat="1" ht="15.75" customHeight="1" x14ac:dyDescent="0.25">
      <c r="P114" s="115"/>
      <c r="Q114" s="68"/>
    </row>
    <row r="115" spans="16:17" s="65" customFormat="1" ht="15.75" customHeight="1" x14ac:dyDescent="0.25">
      <c r="P115" s="115"/>
      <c r="Q115" s="68"/>
    </row>
    <row r="116" spans="16:17" s="65" customFormat="1" ht="15.75" customHeight="1" x14ac:dyDescent="0.25">
      <c r="P116" s="115"/>
      <c r="Q116" s="68"/>
    </row>
    <row r="117" spans="16:17" s="65" customFormat="1" ht="15.75" customHeight="1" x14ac:dyDescent="0.25">
      <c r="P117" s="115"/>
      <c r="Q117" s="68"/>
    </row>
    <row r="118" spans="16:17" s="65" customFormat="1" ht="15.75" customHeight="1" x14ac:dyDescent="0.25">
      <c r="P118" s="115"/>
      <c r="Q118" s="68"/>
    </row>
    <row r="119" spans="16:17" s="65" customFormat="1" ht="15.75" customHeight="1" x14ac:dyDescent="0.25">
      <c r="P119" s="115"/>
      <c r="Q119" s="68"/>
    </row>
    <row r="120" spans="16:17" s="65" customFormat="1" ht="15.75" customHeight="1" x14ac:dyDescent="0.25">
      <c r="P120" s="115"/>
      <c r="Q120" s="68"/>
    </row>
    <row r="121" spans="16:17" s="65" customFormat="1" ht="15.75" customHeight="1" x14ac:dyDescent="0.25">
      <c r="P121" s="115"/>
      <c r="Q121" s="68"/>
    </row>
    <row r="122" spans="16:17" s="65" customFormat="1" ht="15.75" customHeight="1" x14ac:dyDescent="0.25">
      <c r="P122" s="115"/>
      <c r="Q122" s="68"/>
    </row>
    <row r="123" spans="16:17" s="65" customFormat="1" ht="15.75" customHeight="1" x14ac:dyDescent="0.25">
      <c r="P123" s="115"/>
      <c r="Q123" s="68"/>
    </row>
    <row r="124" spans="16:17" s="65" customFormat="1" ht="15.75" customHeight="1" x14ac:dyDescent="0.25">
      <c r="P124" s="115"/>
      <c r="Q124" s="68"/>
    </row>
    <row r="125" spans="16:17" s="65" customFormat="1" ht="15.75" customHeight="1" x14ac:dyDescent="0.25">
      <c r="P125" s="115"/>
      <c r="Q125" s="68"/>
    </row>
    <row r="126" spans="16:17" s="65" customFormat="1" ht="15.75" customHeight="1" x14ac:dyDescent="0.25">
      <c r="P126" s="115"/>
      <c r="Q126" s="68"/>
    </row>
    <row r="127" spans="16:17" s="65" customFormat="1" ht="15.75" customHeight="1" x14ac:dyDescent="0.25">
      <c r="P127" s="115"/>
      <c r="Q127" s="68"/>
    </row>
    <row r="128" spans="16:17" s="65" customFormat="1" ht="15.75" customHeight="1" x14ac:dyDescent="0.25">
      <c r="P128" s="115"/>
      <c r="Q128" s="68"/>
    </row>
    <row r="129" spans="16:17" s="65" customFormat="1" ht="15.75" customHeight="1" x14ac:dyDescent="0.25">
      <c r="P129" s="115"/>
      <c r="Q129" s="68"/>
    </row>
    <row r="130" spans="16:17" s="65" customFormat="1" ht="15.75" customHeight="1" x14ac:dyDescent="0.25">
      <c r="P130" s="115"/>
      <c r="Q130" s="68"/>
    </row>
    <row r="131" spans="16:17" s="65" customFormat="1" ht="15.75" customHeight="1" x14ac:dyDescent="0.25">
      <c r="P131" s="115"/>
      <c r="Q131" s="68"/>
    </row>
    <row r="132" spans="16:17" s="65" customFormat="1" ht="15.75" customHeight="1" x14ac:dyDescent="0.25">
      <c r="P132" s="115"/>
      <c r="Q132" s="68"/>
    </row>
    <row r="133" spans="16:17" s="65" customFormat="1" ht="15.75" customHeight="1" x14ac:dyDescent="0.25">
      <c r="P133" s="115"/>
      <c r="Q133" s="68"/>
    </row>
    <row r="134" spans="16:17" s="65" customFormat="1" ht="15.75" customHeight="1" x14ac:dyDescent="0.25">
      <c r="P134" s="115"/>
      <c r="Q134" s="68"/>
    </row>
    <row r="135" spans="16:17" s="65" customFormat="1" ht="15.75" customHeight="1" x14ac:dyDescent="0.25">
      <c r="P135" s="115"/>
      <c r="Q135" s="68"/>
    </row>
    <row r="136" spans="16:17" s="65" customFormat="1" ht="15.75" customHeight="1" x14ac:dyDescent="0.25">
      <c r="P136" s="115"/>
      <c r="Q136" s="68"/>
    </row>
    <row r="137" spans="16:17" s="65" customFormat="1" ht="15.75" customHeight="1" x14ac:dyDescent="0.25">
      <c r="P137" s="115"/>
      <c r="Q137" s="68"/>
    </row>
    <row r="138" spans="16:17" s="65" customFormat="1" ht="15.75" customHeight="1" x14ac:dyDescent="0.25">
      <c r="P138" s="115"/>
      <c r="Q138" s="68"/>
    </row>
    <row r="139" spans="16:17" s="65" customFormat="1" ht="15.75" customHeight="1" x14ac:dyDescent="0.25">
      <c r="P139" s="115"/>
      <c r="Q139" s="68"/>
    </row>
    <row r="140" spans="16:17" s="65" customFormat="1" ht="15.75" customHeight="1" x14ac:dyDescent="0.25">
      <c r="P140" s="115"/>
      <c r="Q140" s="68"/>
    </row>
    <row r="141" spans="16:17" s="65" customFormat="1" ht="15.75" customHeight="1" x14ac:dyDescent="0.25">
      <c r="P141" s="115"/>
      <c r="Q141" s="68"/>
    </row>
    <row r="142" spans="16:17" s="65" customFormat="1" ht="15.75" customHeight="1" x14ac:dyDescent="0.25">
      <c r="P142" s="115"/>
      <c r="Q142" s="68"/>
    </row>
    <row r="143" spans="16:17" s="65" customFormat="1" ht="15.75" customHeight="1" x14ac:dyDescent="0.25">
      <c r="P143" s="115"/>
      <c r="Q143" s="68"/>
    </row>
    <row r="144" spans="16:17" s="65" customFormat="1" ht="15.75" customHeight="1" x14ac:dyDescent="0.25">
      <c r="P144" s="115"/>
      <c r="Q144" s="68"/>
    </row>
    <row r="145" spans="1:18" s="65" customFormat="1" ht="15.75" customHeight="1" x14ac:dyDescent="0.25">
      <c r="P145" s="115"/>
      <c r="Q145" s="68"/>
    </row>
    <row r="146" spans="1:18" s="65" customFormat="1" ht="15.75" customHeight="1" x14ac:dyDescent="0.25">
      <c r="P146" s="115"/>
      <c r="Q146" s="68"/>
    </row>
    <row r="147" spans="1:18" s="65" customFormat="1" ht="15.75" customHeight="1" x14ac:dyDescent="0.25">
      <c r="P147" s="115"/>
      <c r="Q147" s="68"/>
    </row>
    <row r="148" spans="1:18" s="65" customFormat="1" ht="15.75" customHeight="1" x14ac:dyDescent="0.25">
      <c r="P148" s="115"/>
      <c r="Q148" s="68"/>
    </row>
    <row r="149" spans="1:18" s="65" customFormat="1" ht="15.75" customHeight="1" x14ac:dyDescent="0.25">
      <c r="P149" s="115"/>
      <c r="Q149" s="68"/>
    </row>
    <row r="150" spans="1:18" s="65" customFormat="1" ht="15.75" customHeight="1" x14ac:dyDescent="0.25">
      <c r="P150" s="115"/>
      <c r="Q150" s="68"/>
    </row>
    <row r="151" spans="1:18" s="65" customFormat="1" ht="15.75" customHeight="1" x14ac:dyDescent="0.25">
      <c r="P151" s="115"/>
      <c r="Q151" s="68"/>
    </row>
    <row r="152" spans="1:18" s="65" customFormat="1" ht="15.75" customHeight="1" x14ac:dyDescent="0.25">
      <c r="P152" s="115"/>
      <c r="Q152" s="68"/>
    </row>
    <row r="153" spans="1:18" s="65" customFormat="1" ht="15.75" customHeight="1" x14ac:dyDescent="0.25">
      <c r="P153" s="115"/>
      <c r="Q153" s="68"/>
    </row>
    <row r="154" spans="1:18" s="65" customFormat="1" ht="15.75" customHeight="1" x14ac:dyDescent="0.25">
      <c r="P154" s="115"/>
      <c r="Q154" s="68"/>
    </row>
    <row r="155" spans="1:18" s="65" customFormat="1" ht="15.75" customHeight="1" x14ac:dyDescent="0.25">
      <c r="P155" s="115"/>
      <c r="Q155" s="68"/>
    </row>
    <row r="156" spans="1:18" x14ac:dyDescent="0.25">
      <c r="A156" s="65"/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115"/>
      <c r="Q156" s="68"/>
      <c r="R156" s="65"/>
    </row>
    <row r="157" spans="1:18" x14ac:dyDescent="0.25">
      <c r="A157" s="65"/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115"/>
      <c r="Q157" s="68"/>
      <c r="R157" s="65"/>
    </row>
    <row r="158" spans="1:18" ht="27" thickBot="1" x14ac:dyDescent="0.45">
      <c r="B158" s="13" t="s">
        <v>36</v>
      </c>
    </row>
    <row r="159" spans="1:18" ht="39" thickBot="1" x14ac:dyDescent="0.3">
      <c r="A159" s="31" t="s">
        <v>13</v>
      </c>
      <c r="B159" s="178" t="s">
        <v>25</v>
      </c>
      <c r="C159" s="178" t="s">
        <v>27</v>
      </c>
      <c r="D159" s="178" t="s">
        <v>1</v>
      </c>
      <c r="E159" s="178"/>
      <c r="F159" s="347" t="s">
        <v>37</v>
      </c>
      <c r="G159" s="348"/>
      <c r="H159" s="349"/>
      <c r="I159" s="178" t="s">
        <v>31</v>
      </c>
      <c r="J159" s="178" t="s">
        <v>38</v>
      </c>
      <c r="K159" s="178" t="s">
        <v>39</v>
      </c>
      <c r="L159" s="178" t="s">
        <v>40</v>
      </c>
      <c r="M159" s="178"/>
      <c r="N159" s="178"/>
      <c r="O159" s="178" t="s">
        <v>41</v>
      </c>
      <c r="P159" s="170" t="s">
        <v>16</v>
      </c>
      <c r="Q159" s="4" t="s">
        <v>12</v>
      </c>
      <c r="R159" s="31" t="s">
        <v>13</v>
      </c>
    </row>
    <row r="160" spans="1:18" s="7" customFormat="1" ht="26.25" thickBot="1" x14ac:dyDescent="0.3">
      <c r="A160" s="32"/>
      <c r="B160" s="2"/>
      <c r="C160" s="2"/>
      <c r="D160" s="2"/>
      <c r="E160" s="2" t="s">
        <v>42</v>
      </c>
      <c r="F160" s="2" t="s">
        <v>43</v>
      </c>
      <c r="G160" s="2" t="s">
        <v>44</v>
      </c>
      <c r="H160" s="2" t="s">
        <v>45</v>
      </c>
      <c r="I160" s="2"/>
      <c r="J160" s="2"/>
      <c r="K160" s="2"/>
      <c r="L160" s="2"/>
      <c r="M160" s="2"/>
      <c r="N160" s="2"/>
      <c r="O160" s="2"/>
      <c r="P160" s="34"/>
      <c r="Q160"/>
      <c r="R160" s="32"/>
    </row>
    <row r="161" spans="1:18" s="7" customFormat="1" x14ac:dyDescent="0.25">
      <c r="A161" s="33"/>
      <c r="B161" s="3">
        <v>10</v>
      </c>
      <c r="C161" s="3">
        <v>10</v>
      </c>
      <c r="D161" s="3">
        <v>10</v>
      </c>
      <c r="E161" s="3">
        <v>5</v>
      </c>
      <c r="F161" s="3">
        <v>5</v>
      </c>
      <c r="G161" s="3">
        <v>5</v>
      </c>
      <c r="H161" s="3">
        <v>5</v>
      </c>
      <c r="I161" s="3">
        <v>10</v>
      </c>
      <c r="J161" s="3">
        <v>10</v>
      </c>
      <c r="K161" s="3">
        <v>10</v>
      </c>
      <c r="L161" s="3">
        <v>10</v>
      </c>
      <c r="M161" s="3"/>
      <c r="N161" s="3"/>
      <c r="O161" s="3">
        <v>100</v>
      </c>
      <c r="P161" s="34"/>
      <c r="Q161"/>
      <c r="R161" s="33"/>
    </row>
    <row r="162" spans="1:18" s="21" customFormat="1" x14ac:dyDescent="0.25">
      <c r="A162" s="11" t="s">
        <v>46</v>
      </c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57"/>
      <c r="Q162" s="7"/>
      <c r="R162" s="11" t="s">
        <v>46</v>
      </c>
    </row>
    <row r="163" spans="1:18" s="21" customFormat="1" x14ac:dyDescent="0.25">
      <c r="A163" s="24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57"/>
      <c r="Q163" s="7"/>
      <c r="R163" s="24"/>
    </row>
    <row r="164" spans="1:18" s="21" customFormat="1" x14ac:dyDescent="0.25">
      <c r="A164" s="24"/>
      <c r="P164" s="323"/>
      <c r="R164" s="24"/>
    </row>
    <row r="165" spans="1:18" s="21" customFormat="1" x14ac:dyDescent="0.25">
      <c r="A165" s="24"/>
      <c r="P165" s="324"/>
      <c r="R165" s="24"/>
    </row>
    <row r="166" spans="1:18" s="21" customFormat="1" x14ac:dyDescent="0.25">
      <c r="A166" s="24"/>
      <c r="P166" s="324"/>
      <c r="R166" s="24"/>
    </row>
    <row r="167" spans="1:18" s="7" customFormat="1" x14ac:dyDescent="0.25">
      <c r="A167" s="24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324"/>
      <c r="Q167" s="21"/>
      <c r="R167" s="24"/>
    </row>
    <row r="168" spans="1:18" s="30" customFormat="1" x14ac:dyDescent="0.25">
      <c r="A168" s="24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325"/>
      <c r="Q168" s="21"/>
      <c r="R168" s="24"/>
    </row>
    <row r="169" spans="1:18" s="30" customFormat="1" x14ac:dyDescent="0.25">
      <c r="A169" s="24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57"/>
      <c r="Q169" s="7"/>
      <c r="R169" s="24"/>
    </row>
    <row r="170" spans="1:18" s="30" customFormat="1" x14ac:dyDescent="0.25">
      <c r="A170" s="24"/>
      <c r="P170" s="350"/>
      <c r="R170" s="24"/>
    </row>
    <row r="171" spans="1:18" s="30" customFormat="1" x14ac:dyDescent="0.25">
      <c r="A171" s="24"/>
      <c r="P171" s="351"/>
      <c r="R171" s="24"/>
    </row>
    <row r="172" spans="1:18" s="30" customFormat="1" x14ac:dyDescent="0.25">
      <c r="A172" s="24"/>
      <c r="P172" s="351"/>
      <c r="R172" s="24"/>
    </row>
    <row r="173" spans="1:18" s="7" customFormat="1" x14ac:dyDescent="0.25">
      <c r="A173" s="24"/>
      <c r="B173" s="30"/>
      <c r="C173" s="30"/>
      <c r="D173" s="30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51"/>
      <c r="Q173" s="30"/>
      <c r="R173" s="24"/>
    </row>
    <row r="174" spans="1:18" s="8" customFormat="1" x14ac:dyDescent="0.25">
      <c r="A174" s="24"/>
      <c r="B174" s="30"/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52"/>
      <c r="Q174" s="30"/>
      <c r="R174" s="24"/>
    </row>
    <row r="175" spans="1:18" s="8" customFormat="1" x14ac:dyDescent="0.25">
      <c r="A175" s="24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57"/>
      <c r="Q175" s="7"/>
      <c r="R175" s="24"/>
    </row>
    <row r="176" spans="1:18" s="8" customFormat="1" x14ac:dyDescent="0.25">
      <c r="A176" s="24"/>
      <c r="P176" s="329"/>
      <c r="R176" s="24"/>
    </row>
    <row r="177" spans="1:18" s="8" customFormat="1" x14ac:dyDescent="0.25">
      <c r="A177" s="24"/>
      <c r="P177" s="330"/>
      <c r="R177" s="24"/>
    </row>
    <row r="178" spans="1:18" s="8" customFormat="1" x14ac:dyDescent="0.25">
      <c r="A178" s="24"/>
      <c r="P178" s="330"/>
      <c r="R178" s="24"/>
    </row>
    <row r="179" spans="1:18" s="7" customFormat="1" x14ac:dyDescent="0.25">
      <c r="A179" s="24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330"/>
      <c r="Q179" s="8"/>
      <c r="R179" s="24"/>
    </row>
    <row r="180" spans="1:18" s="7" customFormat="1" ht="15.6" customHeight="1" x14ac:dyDescent="0.25">
      <c r="A180" s="24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331"/>
      <c r="Q180" s="8"/>
      <c r="R180" s="24"/>
    </row>
    <row r="181" spans="1:18" s="11" customFormat="1" x14ac:dyDescent="0.25">
      <c r="A181" s="24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>
        <f>SUM(O176:O180)</f>
        <v>0</v>
      </c>
      <c r="P181" s="57"/>
      <c r="Q181" s="7"/>
      <c r="R181" s="24"/>
    </row>
    <row r="182" spans="1:18" s="11" customFormat="1" x14ac:dyDescent="0.25">
      <c r="A182" s="11" t="s">
        <v>47</v>
      </c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57"/>
      <c r="Q182" s="7"/>
      <c r="R182" s="11" t="s">
        <v>47</v>
      </c>
    </row>
    <row r="183" spans="1:18" s="11" customFormat="1" x14ac:dyDescent="0.25">
      <c r="A183" s="24"/>
      <c r="P183" s="309"/>
      <c r="R183" s="24"/>
    </row>
    <row r="184" spans="1:18" s="11" customFormat="1" x14ac:dyDescent="0.25">
      <c r="A184" s="24"/>
      <c r="P184" s="310"/>
      <c r="R184" s="24"/>
    </row>
    <row r="185" spans="1:18" s="11" customFormat="1" x14ac:dyDescent="0.25">
      <c r="A185" s="24"/>
      <c r="P185" s="310"/>
      <c r="R185" s="24"/>
    </row>
    <row r="186" spans="1:18" s="7" customFormat="1" x14ac:dyDescent="0.25">
      <c r="A186" s="24"/>
      <c r="B186" s="11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310"/>
      <c r="Q186" s="11"/>
      <c r="R186" s="24"/>
    </row>
    <row r="187" spans="1:18" s="26" customFormat="1" x14ac:dyDescent="0.25">
      <c r="A187" s="24"/>
      <c r="B187" s="11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311"/>
      <c r="Q187" s="11"/>
      <c r="R187" s="24"/>
    </row>
    <row r="188" spans="1:18" s="26" customFormat="1" x14ac:dyDescent="0.25">
      <c r="A188" s="24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57"/>
      <c r="Q188" s="7"/>
      <c r="R188" s="24"/>
    </row>
    <row r="189" spans="1:18" s="26" customFormat="1" x14ac:dyDescent="0.25">
      <c r="A189" s="24"/>
      <c r="P189" s="332"/>
      <c r="R189" s="24"/>
    </row>
    <row r="190" spans="1:18" s="26" customFormat="1" x14ac:dyDescent="0.25">
      <c r="A190" s="24"/>
      <c r="P190" s="333"/>
      <c r="R190" s="24"/>
    </row>
    <row r="191" spans="1:18" s="26" customFormat="1" x14ac:dyDescent="0.25">
      <c r="A191" s="24"/>
      <c r="P191" s="333"/>
      <c r="R191" s="24"/>
    </row>
    <row r="192" spans="1:18" s="7" customFormat="1" x14ac:dyDescent="0.25">
      <c r="A192" s="24"/>
      <c r="B192" s="11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26"/>
      <c r="P192" s="334"/>
      <c r="Q192" s="26"/>
      <c r="R192" s="24"/>
    </row>
    <row r="193" spans="1:18" s="20" customFormat="1" x14ac:dyDescent="0.25">
      <c r="A193" s="24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171"/>
      <c r="Q193" s="26"/>
      <c r="R193" s="24"/>
    </row>
    <row r="194" spans="1:18" s="20" customFormat="1" x14ac:dyDescent="0.25">
      <c r="A194" s="24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57"/>
      <c r="Q194" s="7"/>
      <c r="R194" s="24"/>
    </row>
    <row r="195" spans="1:18" s="20" customFormat="1" x14ac:dyDescent="0.25">
      <c r="A195" s="24"/>
      <c r="P195" s="335"/>
      <c r="R195" s="24"/>
    </row>
    <row r="196" spans="1:18" s="20" customFormat="1" x14ac:dyDescent="0.25">
      <c r="A196" s="24"/>
      <c r="P196" s="336"/>
      <c r="R196" s="24"/>
    </row>
    <row r="197" spans="1:18" s="7" customFormat="1" x14ac:dyDescent="0.25">
      <c r="A197" s="24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336"/>
      <c r="Q197" s="20"/>
      <c r="R197" s="24"/>
    </row>
    <row r="198" spans="1:18" s="7" customFormat="1" x14ac:dyDescent="0.25">
      <c r="A198" s="24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0"/>
      <c r="P198" s="336"/>
      <c r="Q198" s="20"/>
      <c r="R198" s="24"/>
    </row>
    <row r="199" spans="1:18" s="9" customFormat="1" x14ac:dyDescent="0.25">
      <c r="A199" s="24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337"/>
      <c r="Q199" s="7"/>
      <c r="R199" s="24"/>
    </row>
    <row r="200" spans="1:18" s="9" customFormat="1" x14ac:dyDescent="0.25">
      <c r="A200" s="24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57"/>
      <c r="Q200" s="7"/>
      <c r="R200" s="24"/>
    </row>
    <row r="201" spans="1:18" s="9" customFormat="1" x14ac:dyDescent="0.25">
      <c r="A201" s="24"/>
      <c r="P201" s="338"/>
      <c r="R201" s="24"/>
    </row>
    <row r="202" spans="1:18" s="9" customFormat="1" x14ac:dyDescent="0.25">
      <c r="A202" s="24"/>
      <c r="P202" s="339"/>
      <c r="R202" s="24"/>
    </row>
    <row r="203" spans="1:18" s="9" customFormat="1" x14ac:dyDescent="0.25">
      <c r="A203" s="24"/>
      <c r="P203" s="339"/>
      <c r="R203" s="24"/>
    </row>
    <row r="204" spans="1:18" s="7" customFormat="1" x14ac:dyDescent="0.25">
      <c r="A204" s="24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9"/>
      <c r="P204" s="339"/>
      <c r="Q204" s="9"/>
      <c r="R204" s="24"/>
    </row>
    <row r="205" spans="1:18" s="12" customFormat="1" x14ac:dyDescent="0.25">
      <c r="A205" s="24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340"/>
      <c r="Q205" s="9"/>
      <c r="R205" s="24"/>
    </row>
    <row r="206" spans="1:18" s="12" customFormat="1" x14ac:dyDescent="0.25">
      <c r="A206" s="24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57"/>
      <c r="Q206" s="7"/>
      <c r="R206" s="24"/>
    </row>
    <row r="207" spans="1:18" s="12" customFormat="1" x14ac:dyDescent="0.25">
      <c r="A207" s="24"/>
      <c r="P207" s="314"/>
      <c r="R207" s="24"/>
    </row>
    <row r="208" spans="1:18" s="12" customFormat="1" x14ac:dyDescent="0.25">
      <c r="A208" s="24"/>
      <c r="P208" s="315"/>
      <c r="R208" s="24"/>
    </row>
    <row r="209" spans="1:18" s="12" customFormat="1" x14ac:dyDescent="0.25">
      <c r="A209" s="24"/>
      <c r="P209" s="315"/>
      <c r="R209" s="24"/>
    </row>
    <row r="210" spans="1:18" s="7" customFormat="1" x14ac:dyDescent="0.25">
      <c r="A210" s="24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12"/>
      <c r="P210" s="315"/>
      <c r="Q210" s="12"/>
      <c r="R210" s="24"/>
    </row>
    <row r="211" spans="1:18" s="22" customFormat="1" x14ac:dyDescent="0.25">
      <c r="A211" s="24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316"/>
      <c r="Q211" s="12"/>
      <c r="R211" s="24"/>
    </row>
    <row r="212" spans="1:18" s="22" customFormat="1" x14ac:dyDescent="0.25">
      <c r="A212" s="24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57"/>
      <c r="Q212" s="7"/>
      <c r="R212" s="24"/>
    </row>
    <row r="213" spans="1:18" s="22" customFormat="1" x14ac:dyDescent="0.25">
      <c r="A213" s="24"/>
      <c r="P213" s="317"/>
      <c r="R213" s="24"/>
    </row>
    <row r="214" spans="1:18" s="22" customFormat="1" x14ac:dyDescent="0.25">
      <c r="A214" s="24"/>
      <c r="P214" s="318"/>
      <c r="R214" s="24"/>
    </row>
    <row r="215" spans="1:18" s="22" customFormat="1" x14ac:dyDescent="0.25">
      <c r="A215" s="24"/>
      <c r="P215" s="318"/>
      <c r="R215" s="24"/>
    </row>
    <row r="216" spans="1:18" s="7" customFormat="1" x14ac:dyDescent="0.25">
      <c r="A216" s="24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318"/>
      <c r="Q216" s="22"/>
      <c r="R216" s="24"/>
    </row>
    <row r="217" spans="1:18" s="10" customFormat="1" x14ac:dyDescent="0.25">
      <c r="A217" s="24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319"/>
      <c r="Q217" s="22"/>
      <c r="R217" s="24"/>
    </row>
    <row r="218" spans="1:18" s="10" customFormat="1" x14ac:dyDescent="0.25">
      <c r="A218" s="24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57"/>
      <c r="Q218" s="7"/>
      <c r="R218" s="24"/>
    </row>
    <row r="219" spans="1:18" s="10" customFormat="1" x14ac:dyDescent="0.25">
      <c r="A219" s="24"/>
      <c r="P219" s="320"/>
      <c r="R219" s="24"/>
    </row>
    <row r="220" spans="1:18" s="10" customFormat="1" x14ac:dyDescent="0.25">
      <c r="A220" s="24"/>
      <c r="P220" s="321"/>
      <c r="R220" s="24"/>
    </row>
    <row r="221" spans="1:18" s="10" customFormat="1" x14ac:dyDescent="0.25">
      <c r="A221" s="24"/>
      <c r="P221" s="321"/>
      <c r="R221" s="24"/>
    </row>
    <row r="222" spans="1:18" s="7" customFormat="1" x14ac:dyDescent="0.25">
      <c r="A222" s="24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321"/>
      <c r="Q222" s="10"/>
      <c r="R222" s="24"/>
    </row>
    <row r="223" spans="1:18" s="21" customFormat="1" x14ac:dyDescent="0.25">
      <c r="A223" s="24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322"/>
      <c r="Q223" s="10"/>
      <c r="R223" s="24"/>
    </row>
    <row r="224" spans="1:18" s="21" customFormat="1" x14ac:dyDescent="0.25">
      <c r="A224" s="24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57"/>
      <c r="Q224" s="7"/>
      <c r="R224" s="24"/>
    </row>
    <row r="225" spans="1:18" s="21" customFormat="1" x14ac:dyDescent="0.25">
      <c r="A225" s="24"/>
      <c r="P225" s="323"/>
      <c r="R225" s="24"/>
    </row>
    <row r="226" spans="1:18" s="21" customFormat="1" x14ac:dyDescent="0.25">
      <c r="A226" s="24"/>
      <c r="P226" s="324"/>
      <c r="R226" s="24"/>
    </row>
    <row r="227" spans="1:18" s="21" customFormat="1" x14ac:dyDescent="0.25">
      <c r="A227" s="24"/>
      <c r="P227" s="324"/>
      <c r="R227" s="24"/>
    </row>
    <row r="228" spans="1:18" s="7" customFormat="1" x14ac:dyDescent="0.25">
      <c r="A228" s="24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324"/>
      <c r="Q228" s="21"/>
      <c r="R228" s="24"/>
    </row>
    <row r="229" spans="1:18" s="23" customFormat="1" x14ac:dyDescent="0.25">
      <c r="A229" s="24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325"/>
      <c r="Q229" s="21"/>
      <c r="R229" s="24"/>
    </row>
    <row r="230" spans="1:18" s="23" customFormat="1" x14ac:dyDescent="0.25">
      <c r="A230" s="24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57"/>
      <c r="Q230" s="7"/>
      <c r="R230" s="24"/>
    </row>
    <row r="231" spans="1:18" s="23" customFormat="1" x14ac:dyDescent="0.25">
      <c r="A231" s="24"/>
      <c r="P231" s="326"/>
      <c r="R231" s="24"/>
    </row>
    <row r="232" spans="1:18" s="23" customFormat="1" x14ac:dyDescent="0.25">
      <c r="A232" s="24"/>
      <c r="P232" s="327"/>
      <c r="R232" s="24"/>
    </row>
    <row r="233" spans="1:18" s="23" customFormat="1" x14ac:dyDescent="0.25">
      <c r="A233" s="24"/>
      <c r="P233" s="327"/>
      <c r="R233" s="24"/>
    </row>
    <row r="234" spans="1:18" s="7" customFormat="1" x14ac:dyDescent="0.25">
      <c r="A234" s="24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327"/>
      <c r="Q234" s="23"/>
      <c r="R234" s="24"/>
    </row>
    <row r="235" spans="1:18" s="14" customFormat="1" x14ac:dyDescent="0.25">
      <c r="A235" s="24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328"/>
      <c r="Q235" s="23"/>
      <c r="R235" s="24"/>
    </row>
    <row r="236" spans="1:18" s="14" customFormat="1" x14ac:dyDescent="0.25">
      <c r="A236" s="24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57"/>
      <c r="Q236" s="7"/>
      <c r="R236" s="24"/>
    </row>
    <row r="237" spans="1:18" s="14" customFormat="1" x14ac:dyDescent="0.25">
      <c r="A237" s="24"/>
      <c r="P237" s="303"/>
      <c r="R237" s="24"/>
    </row>
    <row r="238" spans="1:18" s="14" customFormat="1" x14ac:dyDescent="0.25">
      <c r="A238" s="24"/>
      <c r="P238" s="304"/>
      <c r="R238" s="24"/>
    </row>
    <row r="239" spans="1:18" s="14" customFormat="1" x14ac:dyDescent="0.25">
      <c r="A239" s="24"/>
      <c r="P239" s="304"/>
      <c r="R239" s="24"/>
    </row>
    <row r="240" spans="1:18" s="7" customFormat="1" x14ac:dyDescent="0.25">
      <c r="A240" s="2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304"/>
      <c r="Q240" s="14"/>
      <c r="R240" s="24"/>
    </row>
    <row r="241" spans="1:18" s="5" customFormat="1" x14ac:dyDescent="0.25">
      <c r="A241" s="2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305"/>
      <c r="Q241" s="14"/>
      <c r="R241" s="24"/>
    </row>
    <row r="242" spans="1:18" s="5" customFormat="1" x14ac:dyDescent="0.25">
      <c r="A242" s="24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57"/>
      <c r="Q242" s="7"/>
      <c r="R242" s="24"/>
    </row>
    <row r="243" spans="1:18" s="5" customFormat="1" x14ac:dyDescent="0.25">
      <c r="A243" s="24"/>
      <c r="P243" s="306"/>
      <c r="R243" s="24"/>
    </row>
    <row r="244" spans="1:18" s="5" customFormat="1" x14ac:dyDescent="0.25">
      <c r="A244" s="24"/>
      <c r="P244" s="307"/>
      <c r="R244" s="24"/>
    </row>
    <row r="245" spans="1:18" s="5" customFormat="1" x14ac:dyDescent="0.25">
      <c r="A245" s="24"/>
      <c r="P245" s="307"/>
      <c r="R245" s="24"/>
    </row>
    <row r="246" spans="1:18" s="7" customFormat="1" x14ac:dyDescent="0.25">
      <c r="A246" s="24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307"/>
      <c r="Q246" s="5"/>
      <c r="R246" s="24"/>
    </row>
    <row r="247" spans="1:18" s="11" customFormat="1" x14ac:dyDescent="0.25">
      <c r="A247" s="24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308"/>
      <c r="Q247" s="5"/>
      <c r="R247" s="24"/>
    </row>
    <row r="248" spans="1:18" s="11" customFormat="1" x14ac:dyDescent="0.25">
      <c r="A248" s="24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57"/>
      <c r="Q248" s="7"/>
      <c r="R248" s="24"/>
    </row>
    <row r="249" spans="1:18" s="11" customFormat="1" x14ac:dyDescent="0.25">
      <c r="A249" s="24"/>
      <c r="P249" s="309"/>
      <c r="R249" s="24"/>
    </row>
    <row r="250" spans="1:18" s="11" customFormat="1" x14ac:dyDescent="0.25">
      <c r="A250" s="24"/>
      <c r="P250" s="310"/>
      <c r="R250" s="24"/>
    </row>
    <row r="251" spans="1:18" s="11" customFormat="1" x14ac:dyDescent="0.25">
      <c r="A251" s="24"/>
      <c r="P251" s="310"/>
      <c r="R251" s="24"/>
    </row>
    <row r="252" spans="1:18" s="7" customFormat="1" x14ac:dyDescent="0.25">
      <c r="A252" s="24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310"/>
      <c r="Q252" s="11"/>
      <c r="R252" s="24"/>
    </row>
    <row r="253" spans="1:18" s="7" customFormat="1" x14ac:dyDescent="0.25">
      <c r="A253" s="24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311"/>
      <c r="Q253" s="11"/>
      <c r="R253" s="24"/>
    </row>
    <row r="254" spans="1:18" s="7" customFormat="1" x14ac:dyDescent="0.25">
      <c r="A254" s="24"/>
      <c r="P254" s="57"/>
      <c r="R254" s="24"/>
    </row>
    <row r="255" spans="1:18" s="7" customFormat="1" x14ac:dyDescent="0.25">
      <c r="A255" s="24"/>
      <c r="P255" s="57"/>
      <c r="R255" s="24"/>
    </row>
    <row r="256" spans="1:18" s="7" customFormat="1" x14ac:dyDescent="0.25">
      <c r="A256" s="24"/>
      <c r="P256" s="57"/>
      <c r="R256" s="24"/>
    </row>
    <row r="257" spans="1:18" x14ac:dyDescent="0.25">
      <c r="A257" s="24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57"/>
      <c r="Q257" s="7"/>
      <c r="R257" s="24"/>
    </row>
    <row r="258" spans="1:18" x14ac:dyDescent="0.25">
      <c r="A258" s="24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57"/>
      <c r="Q258" s="7"/>
      <c r="R258" s="24"/>
    </row>
  </sheetData>
  <mergeCells count="30">
    <mergeCell ref="G4:I4"/>
    <mergeCell ref="J4:L4"/>
    <mergeCell ref="P4:P6"/>
    <mergeCell ref="Q4:Q6"/>
    <mergeCell ref="A5:A6"/>
    <mergeCell ref="B5:D6"/>
    <mergeCell ref="E5:E6"/>
    <mergeCell ref="F5:F6"/>
    <mergeCell ref="G5:I5"/>
    <mergeCell ref="J5:L5"/>
    <mergeCell ref="M5:O6"/>
    <mergeCell ref="B7:D7"/>
    <mergeCell ref="M7:O7"/>
    <mergeCell ref="F159:H159"/>
    <mergeCell ref="P164:P168"/>
    <mergeCell ref="P170:P174"/>
    <mergeCell ref="P237:P241"/>
    <mergeCell ref="P243:P247"/>
    <mergeCell ref="P249:P253"/>
    <mergeCell ref="R5:R6"/>
    <mergeCell ref="P207:P211"/>
    <mergeCell ref="P213:P217"/>
    <mergeCell ref="P219:P223"/>
    <mergeCell ref="P225:P229"/>
    <mergeCell ref="P231:P235"/>
    <mergeCell ref="P176:P180"/>
    <mergeCell ref="P183:P187"/>
    <mergeCell ref="P189:P192"/>
    <mergeCell ref="P195:P199"/>
    <mergeCell ref="P201:P205"/>
  </mergeCells>
  <pageMargins left="0.70866141732283472" right="0.70866141732283472" top="0.74803149606299213" bottom="0.74803149606299213" header="0.31496062992125984" footer="0.31496062992125984"/>
  <pageSetup paperSize="9" scale="1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1:R19"/>
  <sheetViews>
    <sheetView topLeftCell="C1" zoomScale="80" zoomScaleNormal="80" workbookViewId="0">
      <selection activeCell="N21" sqref="N21"/>
    </sheetView>
  </sheetViews>
  <sheetFormatPr defaultRowHeight="26.25" x14ac:dyDescent="0.4"/>
  <cols>
    <col min="1" max="1" width="9.85546875" customWidth="1"/>
    <col min="2" max="2" width="17.28515625" customWidth="1"/>
    <col min="3" max="3" width="11.28515625" customWidth="1"/>
    <col min="4" max="4" width="10" customWidth="1"/>
    <col min="6" max="6" width="10.7109375" customWidth="1"/>
    <col min="8" max="8" width="11" customWidth="1"/>
    <col min="9" max="9" width="12.42578125" customWidth="1"/>
    <col min="13" max="13" width="11" style="15" customWidth="1"/>
    <col min="14" max="14" width="11.42578125" style="15" customWidth="1"/>
    <col min="15" max="15" width="11.140625" customWidth="1"/>
    <col min="16" max="16" width="9.140625" style="116"/>
  </cols>
  <sheetData>
    <row r="1" spans="1:18" s="65" customFormat="1" ht="26.25" customHeight="1" x14ac:dyDescent="0.4">
      <c r="C1" s="113" t="s">
        <v>81</v>
      </c>
      <c r="P1" s="115"/>
      <c r="Q1" s="114"/>
    </row>
    <row r="3" spans="1:18" s="69" customFormat="1" ht="26.25" customHeight="1" x14ac:dyDescent="0.25">
      <c r="B3" s="124" t="s">
        <v>11</v>
      </c>
      <c r="C3" s="108" t="s">
        <v>99</v>
      </c>
      <c r="D3" s="108" t="s">
        <v>60</v>
      </c>
      <c r="E3" s="108" t="s">
        <v>54</v>
      </c>
      <c r="F3" s="376" t="s">
        <v>54</v>
      </c>
      <c r="G3" s="377"/>
      <c r="H3" s="376" t="s">
        <v>60</v>
      </c>
      <c r="I3" s="377"/>
      <c r="J3" s="376" t="s">
        <v>99</v>
      </c>
      <c r="K3" s="378"/>
      <c r="L3" s="230" t="s">
        <v>60</v>
      </c>
      <c r="M3" s="108" t="s">
        <v>99</v>
      </c>
      <c r="N3" s="108" t="s">
        <v>60</v>
      </c>
      <c r="O3" s="108" t="s">
        <v>54</v>
      </c>
      <c r="P3" s="127"/>
      <c r="Q3" s="125"/>
    </row>
    <row r="4" spans="1:18" s="65" customFormat="1" ht="26.25" customHeight="1" x14ac:dyDescent="0.25">
      <c r="B4" s="289" t="s">
        <v>13</v>
      </c>
      <c r="C4" s="289" t="s">
        <v>0</v>
      </c>
      <c r="D4" s="289"/>
      <c r="E4" s="289"/>
      <c r="F4" s="289" t="s">
        <v>2</v>
      </c>
      <c r="G4" s="289" t="s">
        <v>1</v>
      </c>
      <c r="H4" s="289" t="s">
        <v>48</v>
      </c>
      <c r="I4" s="289" t="s">
        <v>21</v>
      </c>
      <c r="J4" s="379" t="s">
        <v>79</v>
      </c>
      <c r="K4" s="379"/>
      <c r="L4" s="379"/>
      <c r="M4" s="291" t="s">
        <v>4</v>
      </c>
      <c r="N4" s="368"/>
      <c r="O4" s="369"/>
      <c r="P4" s="297" t="s">
        <v>76</v>
      </c>
      <c r="Q4" s="359" t="s">
        <v>51</v>
      </c>
    </row>
    <row r="5" spans="1:18" s="65" customFormat="1" ht="26.25" customHeight="1" x14ac:dyDescent="0.25">
      <c r="B5" s="289"/>
      <c r="C5" s="289"/>
      <c r="D5" s="289"/>
      <c r="E5" s="289"/>
      <c r="F5" s="289"/>
      <c r="G5" s="289"/>
      <c r="H5" s="289"/>
      <c r="I5" s="289"/>
      <c r="J5" s="173" t="s">
        <v>29</v>
      </c>
      <c r="K5" s="173" t="s">
        <v>30</v>
      </c>
      <c r="L5" s="173" t="s">
        <v>80</v>
      </c>
      <c r="M5" s="370"/>
      <c r="N5" s="371"/>
      <c r="O5" s="372"/>
      <c r="P5" s="297"/>
      <c r="Q5" s="359"/>
    </row>
    <row r="6" spans="1:18" s="65" customFormat="1" ht="26.25" customHeight="1" x14ac:dyDescent="0.25">
      <c r="B6" s="110"/>
      <c r="C6" s="373">
        <v>10</v>
      </c>
      <c r="D6" s="374"/>
      <c r="E6" s="375"/>
      <c r="F6" s="107">
        <v>5</v>
      </c>
      <c r="G6" s="107">
        <v>5</v>
      </c>
      <c r="H6" s="107">
        <v>5</v>
      </c>
      <c r="I6" s="107">
        <v>5</v>
      </c>
      <c r="J6" s="107">
        <v>5</v>
      </c>
      <c r="K6" s="107">
        <v>5</v>
      </c>
      <c r="L6" s="107">
        <v>5</v>
      </c>
      <c r="M6" s="373">
        <v>20</v>
      </c>
      <c r="N6" s="374"/>
      <c r="O6" s="375"/>
      <c r="P6" s="117">
        <v>45</v>
      </c>
      <c r="Q6" s="123"/>
    </row>
    <row r="7" spans="1:18" s="65" customFormat="1" ht="15.75" customHeight="1" x14ac:dyDescent="0.25">
      <c r="B7" s="105" t="s">
        <v>49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8"/>
      <c r="Q7" s="109"/>
    </row>
    <row r="8" spans="1:18" s="65" customFormat="1" ht="15.75" customHeight="1" x14ac:dyDescent="0.25">
      <c r="B8" s="99">
        <v>13</v>
      </c>
      <c r="C8" s="121">
        <v>9</v>
      </c>
      <c r="D8" s="121">
        <v>8</v>
      </c>
      <c r="E8" s="121">
        <v>8</v>
      </c>
      <c r="F8" s="121">
        <v>3</v>
      </c>
      <c r="G8" s="121">
        <v>2</v>
      </c>
      <c r="H8" s="121">
        <v>2</v>
      </c>
      <c r="I8" s="121">
        <v>4</v>
      </c>
      <c r="J8" s="121">
        <v>4</v>
      </c>
      <c r="K8" s="121">
        <v>4</v>
      </c>
      <c r="L8" s="121">
        <v>2</v>
      </c>
      <c r="M8" s="121"/>
      <c r="N8" s="121"/>
      <c r="O8" s="121"/>
      <c r="P8" s="129">
        <f>(((C8+D8+E8)/3)+(F8+G8+H8+I8+J8+K8+L8))-(N8+O8+M8)</f>
        <v>29.333333333333336</v>
      </c>
      <c r="Q8" s="106">
        <v>3</v>
      </c>
      <c r="R8" s="65" t="s">
        <v>166</v>
      </c>
    </row>
    <row r="9" spans="1:18" s="65" customFormat="1" ht="15.75" customHeight="1" x14ac:dyDescent="0.25">
      <c r="B9" s="99">
        <v>14</v>
      </c>
      <c r="C9" s="121">
        <v>10</v>
      </c>
      <c r="D9" s="121">
        <v>10</v>
      </c>
      <c r="E9" s="121">
        <v>9</v>
      </c>
      <c r="F9" s="121">
        <v>4</v>
      </c>
      <c r="G9" s="121">
        <v>3</v>
      </c>
      <c r="H9" s="121">
        <v>5</v>
      </c>
      <c r="I9" s="121">
        <v>4</v>
      </c>
      <c r="J9" s="121">
        <v>5</v>
      </c>
      <c r="K9" s="121">
        <v>5</v>
      </c>
      <c r="L9" s="121">
        <v>5</v>
      </c>
      <c r="M9" s="121"/>
      <c r="N9" s="121"/>
      <c r="O9" s="121"/>
      <c r="P9" s="129">
        <f t="shared" ref="P9:P13" si="0">(((C9+D9+E9)/3)+(F9+G9+H9+I9+J9+K9+L9))-(N9+O9+M9)</f>
        <v>40.666666666666664</v>
      </c>
      <c r="Q9" s="106">
        <v>1</v>
      </c>
      <c r="R9" s="65" t="s">
        <v>167</v>
      </c>
    </row>
    <row r="10" spans="1:18" s="65" customFormat="1" ht="15.75" customHeight="1" x14ac:dyDescent="0.25">
      <c r="B10" s="105" t="s">
        <v>52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8"/>
      <c r="Q10" s="109"/>
    </row>
    <row r="11" spans="1:18" s="65" customFormat="1" ht="15.75" customHeight="1" x14ac:dyDescent="0.25">
      <c r="B11" s="99">
        <v>15</v>
      </c>
      <c r="C11" s="122">
        <v>8</v>
      </c>
      <c r="D11" s="122">
        <v>7</v>
      </c>
      <c r="E11" s="122">
        <v>7</v>
      </c>
      <c r="F11" s="122">
        <v>2</v>
      </c>
      <c r="G11" s="122">
        <v>1</v>
      </c>
      <c r="H11" s="122">
        <v>1</v>
      </c>
      <c r="I11" s="122">
        <v>3</v>
      </c>
      <c r="J11" s="122">
        <v>4</v>
      </c>
      <c r="K11" s="122">
        <v>4</v>
      </c>
      <c r="L11" s="122">
        <v>3</v>
      </c>
      <c r="M11" s="122">
        <v>2</v>
      </c>
      <c r="N11" s="122">
        <v>4</v>
      </c>
      <c r="O11" s="122">
        <v>4</v>
      </c>
      <c r="P11" s="129">
        <f t="shared" si="0"/>
        <v>15.333333333333332</v>
      </c>
      <c r="Q11" s="106"/>
      <c r="R11" s="65" t="s">
        <v>168</v>
      </c>
    </row>
    <row r="12" spans="1:18" s="65" customFormat="1" ht="15.75" customHeight="1" x14ac:dyDescent="0.25">
      <c r="B12" s="99">
        <v>16</v>
      </c>
      <c r="C12" s="122">
        <v>9</v>
      </c>
      <c r="D12" s="122">
        <v>10</v>
      </c>
      <c r="E12" s="122">
        <v>10</v>
      </c>
      <c r="F12" s="122">
        <v>4</v>
      </c>
      <c r="G12" s="122">
        <v>4</v>
      </c>
      <c r="H12" s="122">
        <v>2</v>
      </c>
      <c r="I12" s="122">
        <v>4</v>
      </c>
      <c r="J12" s="122">
        <v>5</v>
      </c>
      <c r="K12" s="122">
        <v>4</v>
      </c>
      <c r="L12" s="122">
        <v>4</v>
      </c>
      <c r="M12" s="122">
        <v>2</v>
      </c>
      <c r="N12" s="122">
        <v>2</v>
      </c>
      <c r="O12" s="122">
        <v>2</v>
      </c>
      <c r="P12" s="129">
        <f t="shared" si="0"/>
        <v>30.666666666666664</v>
      </c>
      <c r="Q12" s="106">
        <v>3</v>
      </c>
      <c r="R12" s="65" t="s">
        <v>169</v>
      </c>
    </row>
    <row r="13" spans="1:18" s="65" customFormat="1" ht="15.75" customHeight="1" x14ac:dyDescent="0.25">
      <c r="B13" s="99">
        <v>17</v>
      </c>
      <c r="C13" s="122">
        <v>10</v>
      </c>
      <c r="D13" s="122">
        <v>9</v>
      </c>
      <c r="E13" s="122">
        <v>9</v>
      </c>
      <c r="F13" s="122">
        <v>4</v>
      </c>
      <c r="G13" s="122">
        <v>3</v>
      </c>
      <c r="H13" s="122">
        <v>4</v>
      </c>
      <c r="I13" s="122">
        <v>4</v>
      </c>
      <c r="J13" s="122">
        <v>5</v>
      </c>
      <c r="K13" s="122">
        <v>5</v>
      </c>
      <c r="L13" s="122">
        <v>4</v>
      </c>
      <c r="M13" s="122">
        <v>2</v>
      </c>
      <c r="N13" s="122">
        <v>2</v>
      </c>
      <c r="O13" s="122">
        <v>2</v>
      </c>
      <c r="P13" s="129">
        <f t="shared" si="0"/>
        <v>32.333333333333336</v>
      </c>
      <c r="Q13" s="106">
        <v>2</v>
      </c>
      <c r="R13" s="65" t="s">
        <v>82</v>
      </c>
    </row>
    <row r="14" spans="1:18" s="65" customFormat="1" ht="15.75" customHeight="1" x14ac:dyDescent="0.4">
      <c r="A14"/>
      <c r="B14"/>
      <c r="C14"/>
      <c r="D14"/>
      <c r="E14"/>
      <c r="F14"/>
      <c r="G14"/>
      <c r="H14"/>
      <c r="I14"/>
      <c r="J14"/>
      <c r="K14"/>
      <c r="L14"/>
      <c r="M14" s="15"/>
      <c r="N14" s="15"/>
      <c r="O14"/>
      <c r="P14" s="116"/>
      <c r="Q14"/>
    </row>
    <row r="15" spans="1:18" s="65" customFormat="1" ht="15.75" customHeight="1" x14ac:dyDescent="0.4">
      <c r="A15"/>
      <c r="B15"/>
      <c r="C15"/>
      <c r="D15"/>
      <c r="E15"/>
      <c r="F15"/>
      <c r="G15"/>
      <c r="H15"/>
      <c r="I15"/>
      <c r="J15"/>
      <c r="K15"/>
      <c r="L15"/>
      <c r="M15" s="15"/>
      <c r="N15" s="15"/>
      <c r="O15"/>
      <c r="P15" s="116"/>
      <c r="Q15"/>
    </row>
    <row r="16" spans="1:18" s="65" customFormat="1" ht="15.75" customHeight="1" x14ac:dyDescent="0.4">
      <c r="A16"/>
      <c r="B16"/>
      <c r="C16"/>
      <c r="D16"/>
      <c r="E16"/>
      <c r="F16"/>
      <c r="G16"/>
      <c r="H16"/>
      <c r="I16"/>
      <c r="J16"/>
      <c r="K16"/>
      <c r="L16"/>
      <c r="M16" s="15"/>
      <c r="N16" s="15"/>
      <c r="O16"/>
      <c r="P16" s="116"/>
      <c r="Q16"/>
    </row>
    <row r="17" spans="1:17" s="65" customFormat="1" ht="15.75" customHeight="1" x14ac:dyDescent="0.4">
      <c r="A17"/>
      <c r="B17"/>
      <c r="C17"/>
      <c r="D17"/>
      <c r="E17"/>
      <c r="F17"/>
      <c r="G17"/>
      <c r="H17"/>
      <c r="I17"/>
      <c r="J17"/>
      <c r="K17"/>
      <c r="L17"/>
      <c r="M17" s="15"/>
      <c r="N17" s="15"/>
      <c r="O17"/>
      <c r="P17" s="116"/>
      <c r="Q17"/>
    </row>
    <row r="18" spans="1:17" s="65" customFormat="1" ht="15.75" customHeight="1" x14ac:dyDescent="0.4">
      <c r="A18"/>
      <c r="B18"/>
      <c r="C18"/>
      <c r="D18"/>
      <c r="E18"/>
      <c r="F18"/>
      <c r="G18"/>
      <c r="H18"/>
      <c r="I18"/>
      <c r="J18"/>
      <c r="K18"/>
      <c r="L18"/>
      <c r="M18" s="15"/>
      <c r="N18" s="15"/>
      <c r="O18"/>
      <c r="P18" s="116"/>
      <c r="Q18"/>
    </row>
    <row r="19" spans="1:17" s="65" customFormat="1" ht="15.75" customHeight="1" x14ac:dyDescent="0.4">
      <c r="A19"/>
      <c r="B19"/>
      <c r="C19"/>
      <c r="D19"/>
      <c r="E19"/>
      <c r="F19"/>
      <c r="G19"/>
      <c r="H19"/>
      <c r="I19"/>
      <c r="J19"/>
      <c r="K19"/>
      <c r="L19"/>
      <c r="M19" s="15"/>
      <c r="N19" s="15"/>
      <c r="O19"/>
      <c r="P19" s="116"/>
      <c r="Q19"/>
    </row>
  </sheetData>
  <mergeCells count="15">
    <mergeCell ref="F3:G3"/>
    <mergeCell ref="H3:I3"/>
    <mergeCell ref="J3:K3"/>
    <mergeCell ref="B4:B5"/>
    <mergeCell ref="C4:E5"/>
    <mergeCell ref="F4:F5"/>
    <mergeCell ref="G4:G5"/>
    <mergeCell ref="H4:H5"/>
    <mergeCell ref="I4:I5"/>
    <mergeCell ref="J4:L4"/>
    <mergeCell ref="M4:O5"/>
    <mergeCell ref="P4:P5"/>
    <mergeCell ref="Q4:Q5"/>
    <mergeCell ref="C6:E6"/>
    <mergeCell ref="M6:O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2:S24"/>
  <sheetViews>
    <sheetView topLeftCell="D1" zoomScale="84" zoomScaleNormal="84" workbookViewId="0">
      <selection activeCell="G5" sqref="G5"/>
    </sheetView>
  </sheetViews>
  <sheetFormatPr defaultRowHeight="15.75" x14ac:dyDescent="0.25"/>
  <cols>
    <col min="1" max="1" width="1.7109375" customWidth="1"/>
    <col min="2" max="2" width="15.85546875" style="181" customWidth="1"/>
    <col min="3" max="3" width="10.5703125" style="181" customWidth="1"/>
    <col min="4" max="4" width="9.7109375" style="211" customWidth="1"/>
    <col min="5" max="5" width="10.85546875" style="211" customWidth="1"/>
    <col min="6" max="6" width="10.140625" style="211" customWidth="1"/>
    <col min="7" max="7" width="11.5703125" style="211" customWidth="1"/>
    <col min="8" max="10" width="9.140625" style="211"/>
    <col min="11" max="11" width="11.140625" style="211" customWidth="1"/>
    <col min="12" max="12" width="9.7109375" style="211" customWidth="1"/>
    <col min="13" max="13" width="10.7109375" style="211" customWidth="1"/>
    <col min="14" max="14" width="11.140625" style="211" customWidth="1"/>
    <col min="15" max="15" width="10.85546875" style="211" customWidth="1"/>
    <col min="16" max="16" width="9.140625" style="211"/>
    <col min="17" max="17" width="9.140625" style="181"/>
    <col min="18" max="18" width="9.140625" style="180"/>
    <col min="19" max="19" width="8.85546875" style="37"/>
  </cols>
  <sheetData>
    <row r="2" spans="1:19" x14ac:dyDescent="0.25">
      <c r="G2" s="224" t="s">
        <v>53</v>
      </c>
    </row>
    <row r="3" spans="1:19" x14ac:dyDescent="0.25">
      <c r="C3" s="212"/>
      <c r="D3" s="213"/>
      <c r="E3" s="213"/>
      <c r="F3" s="213"/>
      <c r="G3" s="213"/>
    </row>
    <row r="4" spans="1:19" x14ac:dyDescent="0.25">
      <c r="B4" s="214"/>
    </row>
    <row r="5" spans="1:19" ht="51" customHeight="1" x14ac:dyDescent="0.25">
      <c r="A5" s="1"/>
      <c r="B5" s="215" t="s">
        <v>121</v>
      </c>
      <c r="C5" s="380" t="s">
        <v>0</v>
      </c>
      <c r="D5" s="381"/>
      <c r="E5" s="382"/>
      <c r="F5" s="215" t="s">
        <v>2</v>
      </c>
      <c r="G5" s="215" t="s">
        <v>1</v>
      </c>
      <c r="H5" s="388" t="s">
        <v>57</v>
      </c>
      <c r="I5" s="388"/>
      <c r="J5" s="388"/>
      <c r="K5" s="388" t="s">
        <v>100</v>
      </c>
      <c r="L5" s="388"/>
      <c r="M5" s="215" t="s">
        <v>4</v>
      </c>
      <c r="N5" s="215" t="s">
        <v>4</v>
      </c>
      <c r="O5" s="215" t="s">
        <v>4</v>
      </c>
      <c r="P5" s="215" t="s">
        <v>5</v>
      </c>
      <c r="Q5" s="385" t="s">
        <v>59</v>
      </c>
    </row>
    <row r="6" spans="1:19" ht="30" x14ac:dyDescent="0.25">
      <c r="A6" s="1"/>
      <c r="B6" s="215"/>
      <c r="C6" s="215" t="s">
        <v>99</v>
      </c>
      <c r="D6" s="215" t="s">
        <v>67</v>
      </c>
      <c r="E6" s="215" t="s">
        <v>54</v>
      </c>
      <c r="F6" s="215" t="s">
        <v>54</v>
      </c>
      <c r="G6" s="215" t="s">
        <v>54</v>
      </c>
      <c r="H6" s="215" t="s">
        <v>6</v>
      </c>
      <c r="I6" s="215" t="s">
        <v>7</v>
      </c>
      <c r="J6" s="215" t="s">
        <v>8</v>
      </c>
      <c r="K6" s="215" t="s">
        <v>9</v>
      </c>
      <c r="L6" s="215" t="s">
        <v>101</v>
      </c>
      <c r="M6" s="215" t="s">
        <v>54</v>
      </c>
      <c r="N6" s="215" t="s">
        <v>55</v>
      </c>
      <c r="O6" s="215" t="s">
        <v>56</v>
      </c>
      <c r="P6" s="383">
        <v>45</v>
      </c>
      <c r="Q6" s="386"/>
    </row>
    <row r="7" spans="1:19" ht="18" customHeight="1" x14ac:dyDescent="0.25">
      <c r="A7" s="1"/>
      <c r="B7" s="215"/>
      <c r="C7" s="215">
        <v>10</v>
      </c>
      <c r="D7" s="215">
        <v>10</v>
      </c>
      <c r="E7" s="215">
        <v>10</v>
      </c>
      <c r="F7" s="215">
        <v>5</v>
      </c>
      <c r="G7" s="215">
        <v>5</v>
      </c>
      <c r="H7" s="215">
        <v>5</v>
      </c>
      <c r="I7" s="215">
        <v>5</v>
      </c>
      <c r="J7" s="215">
        <v>5</v>
      </c>
      <c r="K7" s="215">
        <v>5</v>
      </c>
      <c r="L7" s="215">
        <v>5</v>
      </c>
      <c r="M7" s="215">
        <v>20</v>
      </c>
      <c r="N7" s="215">
        <v>20</v>
      </c>
      <c r="O7" s="215">
        <v>20</v>
      </c>
      <c r="P7" s="384"/>
      <c r="Q7" s="387"/>
    </row>
    <row r="8" spans="1:19" x14ac:dyDescent="0.25">
      <c r="A8" s="1"/>
      <c r="B8" s="225" t="s">
        <v>52</v>
      </c>
      <c r="C8" s="225"/>
      <c r="D8" s="225"/>
      <c r="E8" s="225"/>
      <c r="F8" s="225"/>
      <c r="G8" s="225"/>
      <c r="H8" s="225"/>
      <c r="I8" s="225"/>
      <c r="J8" s="225"/>
      <c r="K8" s="225"/>
      <c r="L8" s="225"/>
      <c r="M8" s="225"/>
      <c r="N8" s="225"/>
      <c r="O8" s="225"/>
      <c r="P8" s="225"/>
      <c r="Q8" s="216"/>
    </row>
    <row r="9" spans="1:19" s="18" customFormat="1" ht="15.75" customHeight="1" x14ac:dyDescent="0.25">
      <c r="A9" s="38"/>
      <c r="B9" s="218">
        <v>10</v>
      </c>
      <c r="C9" s="218">
        <v>9</v>
      </c>
      <c r="D9" s="218">
        <v>10</v>
      </c>
      <c r="E9" s="218">
        <v>9</v>
      </c>
      <c r="F9" s="218">
        <v>2</v>
      </c>
      <c r="G9" s="218">
        <v>2</v>
      </c>
      <c r="H9" s="218">
        <v>4</v>
      </c>
      <c r="I9" s="218">
        <v>5</v>
      </c>
      <c r="J9" s="218">
        <v>5</v>
      </c>
      <c r="K9" s="218">
        <v>5</v>
      </c>
      <c r="L9" s="218">
        <v>3</v>
      </c>
      <c r="M9" s="218"/>
      <c r="N9" s="218"/>
      <c r="O9" s="218"/>
      <c r="P9" s="226">
        <f>(((C9+D9+E9)/3)+(F9+G9+H9+I9+J9+K9+L9))-(M9-N9-O9)</f>
        <v>35.333333333333336</v>
      </c>
      <c r="Q9" s="221">
        <v>2</v>
      </c>
      <c r="R9" s="217" t="s">
        <v>127</v>
      </c>
      <c r="S9" s="39"/>
    </row>
    <row r="10" spans="1:19" s="18" customFormat="1" ht="15.75" customHeight="1" x14ac:dyDescent="0.25">
      <c r="A10" s="38"/>
      <c r="B10" s="218">
        <v>11</v>
      </c>
      <c r="C10" s="218">
        <v>10</v>
      </c>
      <c r="D10" s="218">
        <v>8</v>
      </c>
      <c r="E10" s="218">
        <v>8</v>
      </c>
      <c r="F10" s="218">
        <v>3</v>
      </c>
      <c r="G10" s="218">
        <v>2</v>
      </c>
      <c r="H10" s="218">
        <v>3</v>
      </c>
      <c r="I10" s="218">
        <v>3</v>
      </c>
      <c r="J10" s="218">
        <v>3</v>
      </c>
      <c r="K10" s="218">
        <v>5</v>
      </c>
      <c r="L10" s="218">
        <v>3</v>
      </c>
      <c r="M10" s="218"/>
      <c r="N10" s="218"/>
      <c r="O10" s="218"/>
      <c r="P10" s="226">
        <f t="shared" ref="P10:P11" si="0">(((C10+D10+E10)/3)+(F10+G10+H10+I10+J10+K10+L10))-(M10-N10-O10)</f>
        <v>30.666666666666664</v>
      </c>
      <c r="Q10" s="221"/>
      <c r="R10" s="217" t="s">
        <v>138</v>
      </c>
      <c r="S10" s="39"/>
    </row>
    <row r="11" spans="1:19" s="18" customFormat="1" ht="15.75" customHeight="1" x14ac:dyDescent="0.25">
      <c r="A11" s="38"/>
      <c r="B11" s="218">
        <v>12</v>
      </c>
      <c r="C11" s="218">
        <v>7</v>
      </c>
      <c r="D11" s="218">
        <v>7</v>
      </c>
      <c r="E11" s="218">
        <v>6</v>
      </c>
      <c r="F11" s="218">
        <v>2</v>
      </c>
      <c r="G11" s="218">
        <v>2</v>
      </c>
      <c r="H11" s="218">
        <v>3</v>
      </c>
      <c r="I11" s="218">
        <v>4</v>
      </c>
      <c r="J11" s="218">
        <v>3</v>
      </c>
      <c r="K11" s="218">
        <v>4</v>
      </c>
      <c r="L11" s="218">
        <v>4</v>
      </c>
      <c r="M11" s="218"/>
      <c r="N11" s="218"/>
      <c r="O11" s="218"/>
      <c r="P11" s="226">
        <f t="shared" si="0"/>
        <v>28.666666666666668</v>
      </c>
      <c r="Q11" s="221"/>
      <c r="R11" s="217" t="s">
        <v>139</v>
      </c>
      <c r="S11" s="39"/>
    </row>
    <row r="12" spans="1:19" s="18" customFormat="1" ht="15.75" customHeight="1" x14ac:dyDescent="0.25">
      <c r="A12" s="38"/>
      <c r="B12" s="218">
        <v>13</v>
      </c>
      <c r="C12" s="218">
        <v>8</v>
      </c>
      <c r="D12" s="218">
        <v>9</v>
      </c>
      <c r="E12" s="218">
        <v>7</v>
      </c>
      <c r="F12" s="218">
        <v>3</v>
      </c>
      <c r="G12" s="218">
        <v>3</v>
      </c>
      <c r="H12" s="218">
        <v>3</v>
      </c>
      <c r="I12" s="218">
        <v>4</v>
      </c>
      <c r="J12" s="218">
        <v>3</v>
      </c>
      <c r="K12" s="218">
        <v>5</v>
      </c>
      <c r="L12" s="218">
        <v>4</v>
      </c>
      <c r="M12" s="218"/>
      <c r="N12" s="218"/>
      <c r="O12" s="218"/>
      <c r="P12" s="226">
        <f t="shared" ref="P12:P24" si="1">(((C12+D12+E12)/3)+(F12+G12+H12+I12+J12+K12+L12))-(M12-N12-O12)</f>
        <v>33</v>
      </c>
      <c r="Q12" s="221">
        <v>3</v>
      </c>
      <c r="R12" s="217" t="s">
        <v>140</v>
      </c>
      <c r="S12" s="39"/>
    </row>
    <row r="13" spans="1:19" s="18" customFormat="1" ht="15.75" customHeight="1" x14ac:dyDescent="0.25">
      <c r="A13" s="38"/>
      <c r="B13" s="225" t="s">
        <v>77</v>
      </c>
      <c r="C13" s="227"/>
      <c r="D13" s="227"/>
      <c r="E13" s="227"/>
      <c r="F13" s="227"/>
      <c r="G13" s="225"/>
      <c r="H13" s="225"/>
      <c r="I13" s="225"/>
      <c r="J13" s="225"/>
      <c r="K13" s="225"/>
      <c r="L13" s="225"/>
      <c r="M13" s="225"/>
      <c r="N13" s="225"/>
      <c r="O13" s="228"/>
      <c r="P13" s="229"/>
      <c r="Q13" s="216"/>
      <c r="R13" s="217"/>
      <c r="S13" s="39"/>
    </row>
    <row r="14" spans="1:19" s="18" customFormat="1" ht="15.75" customHeight="1" x14ac:dyDescent="0.25">
      <c r="A14" s="38"/>
      <c r="B14" s="218">
        <v>5</v>
      </c>
      <c r="C14" s="218">
        <v>8</v>
      </c>
      <c r="D14" s="218">
        <v>8</v>
      </c>
      <c r="E14" s="218">
        <v>9</v>
      </c>
      <c r="F14" s="218">
        <v>4</v>
      </c>
      <c r="G14" s="218">
        <v>5</v>
      </c>
      <c r="H14" s="218">
        <v>4</v>
      </c>
      <c r="I14" s="218">
        <v>4</v>
      </c>
      <c r="J14" s="218">
        <v>2</v>
      </c>
      <c r="K14" s="218">
        <v>4</v>
      </c>
      <c r="L14" s="218">
        <v>4</v>
      </c>
      <c r="M14" s="218"/>
      <c r="N14" s="218"/>
      <c r="O14" s="218"/>
      <c r="P14" s="226">
        <f t="shared" si="1"/>
        <v>35.333333333333336</v>
      </c>
      <c r="Q14" s="221">
        <v>2</v>
      </c>
      <c r="R14" s="217" t="s">
        <v>128</v>
      </c>
      <c r="S14" s="39"/>
    </row>
    <row r="15" spans="1:19" s="18" customFormat="1" ht="15.75" customHeight="1" x14ac:dyDescent="0.25">
      <c r="A15" s="38"/>
      <c r="B15" s="218">
        <v>6</v>
      </c>
      <c r="C15" s="218">
        <v>6</v>
      </c>
      <c r="D15" s="218">
        <v>7</v>
      </c>
      <c r="E15" s="218">
        <v>6</v>
      </c>
      <c r="F15" s="218">
        <v>2</v>
      </c>
      <c r="G15" s="218">
        <v>1</v>
      </c>
      <c r="H15" s="218">
        <v>3</v>
      </c>
      <c r="I15" s="218">
        <v>3</v>
      </c>
      <c r="J15" s="218">
        <v>2</v>
      </c>
      <c r="K15" s="218">
        <v>3</v>
      </c>
      <c r="L15" s="218">
        <v>3</v>
      </c>
      <c r="M15" s="218"/>
      <c r="N15" s="218"/>
      <c r="O15" s="218"/>
      <c r="P15" s="226">
        <f t="shared" si="1"/>
        <v>23.333333333333332</v>
      </c>
      <c r="Q15" s="221"/>
      <c r="R15" s="217" t="s">
        <v>141</v>
      </c>
      <c r="S15" s="39"/>
    </row>
    <row r="16" spans="1:19" s="18" customFormat="1" ht="15.75" customHeight="1" x14ac:dyDescent="0.25">
      <c r="A16" s="38"/>
      <c r="B16" s="218">
        <v>7</v>
      </c>
      <c r="C16" s="218">
        <v>7</v>
      </c>
      <c r="D16" s="218">
        <v>7</v>
      </c>
      <c r="E16" s="218">
        <v>7</v>
      </c>
      <c r="F16" s="218">
        <v>4</v>
      </c>
      <c r="G16" s="218">
        <v>1</v>
      </c>
      <c r="H16" s="218">
        <v>3</v>
      </c>
      <c r="I16" s="218">
        <v>3</v>
      </c>
      <c r="J16" s="218">
        <v>3</v>
      </c>
      <c r="K16" s="218">
        <v>4</v>
      </c>
      <c r="L16" s="218">
        <v>3</v>
      </c>
      <c r="M16" s="218"/>
      <c r="N16" s="218"/>
      <c r="O16" s="218"/>
      <c r="P16" s="226">
        <f t="shared" si="1"/>
        <v>28</v>
      </c>
      <c r="Q16" s="221"/>
      <c r="R16" s="217" t="s">
        <v>142</v>
      </c>
      <c r="S16" s="39"/>
    </row>
    <row r="17" spans="1:19" s="18" customFormat="1" ht="15.75" customHeight="1" x14ac:dyDescent="0.25">
      <c r="A17" s="38"/>
      <c r="B17" s="218">
        <v>8</v>
      </c>
      <c r="C17" s="218">
        <v>9</v>
      </c>
      <c r="D17" s="218">
        <v>9</v>
      </c>
      <c r="E17" s="218">
        <v>7</v>
      </c>
      <c r="F17" s="218">
        <v>3</v>
      </c>
      <c r="G17" s="218">
        <v>2</v>
      </c>
      <c r="H17" s="218">
        <v>3</v>
      </c>
      <c r="I17" s="218">
        <v>4</v>
      </c>
      <c r="J17" s="218">
        <v>3</v>
      </c>
      <c r="K17" s="218">
        <v>4</v>
      </c>
      <c r="L17" s="218">
        <v>4</v>
      </c>
      <c r="M17" s="218"/>
      <c r="N17" s="218"/>
      <c r="O17" s="218"/>
      <c r="P17" s="226">
        <f t="shared" ref="P17:P19" si="2">(((C17+D17+E17)/3)+(F17+G17+H17+I17+J17+K17+L17))-(M17-N17-O17)</f>
        <v>31.333333333333336</v>
      </c>
      <c r="Q17" s="221">
        <v>3</v>
      </c>
      <c r="R17" s="217" t="s">
        <v>126</v>
      </c>
      <c r="S17" s="39"/>
    </row>
    <row r="18" spans="1:19" s="18" customFormat="1" ht="15.75" customHeight="1" x14ac:dyDescent="0.25">
      <c r="A18" s="38"/>
      <c r="B18" s="218">
        <v>9</v>
      </c>
      <c r="C18" s="218">
        <v>10</v>
      </c>
      <c r="D18" s="218">
        <v>10</v>
      </c>
      <c r="E18" s="218">
        <v>8</v>
      </c>
      <c r="F18" s="218">
        <v>3</v>
      </c>
      <c r="G18" s="218">
        <v>3</v>
      </c>
      <c r="H18" s="218">
        <v>4</v>
      </c>
      <c r="I18" s="218">
        <v>5</v>
      </c>
      <c r="J18" s="218">
        <v>5</v>
      </c>
      <c r="K18" s="218">
        <v>5</v>
      </c>
      <c r="L18" s="218">
        <v>5</v>
      </c>
      <c r="M18" s="218"/>
      <c r="N18" s="218"/>
      <c r="O18" s="218"/>
      <c r="P18" s="226">
        <f t="shared" si="2"/>
        <v>39.333333333333336</v>
      </c>
      <c r="Q18" s="221">
        <v>1</v>
      </c>
      <c r="R18" s="217" t="s">
        <v>125</v>
      </c>
      <c r="S18" s="39"/>
    </row>
    <row r="19" spans="1:19" s="18" customFormat="1" ht="15.75" customHeight="1" x14ac:dyDescent="0.25">
      <c r="A19" s="38"/>
      <c r="B19" s="218">
        <v>15</v>
      </c>
      <c r="C19" s="218">
        <v>7</v>
      </c>
      <c r="D19" s="218">
        <v>7</v>
      </c>
      <c r="E19" s="218">
        <v>6</v>
      </c>
      <c r="F19" s="218">
        <v>2</v>
      </c>
      <c r="G19" s="218">
        <v>2</v>
      </c>
      <c r="H19" s="218">
        <v>3</v>
      </c>
      <c r="I19" s="218">
        <v>3</v>
      </c>
      <c r="J19" s="218">
        <v>2</v>
      </c>
      <c r="K19" s="218">
        <v>4</v>
      </c>
      <c r="L19" s="218">
        <v>3</v>
      </c>
      <c r="M19" s="218"/>
      <c r="N19" s="218"/>
      <c r="O19" s="218"/>
      <c r="P19" s="226">
        <f t="shared" si="2"/>
        <v>25.666666666666668</v>
      </c>
      <c r="Q19" s="221"/>
      <c r="R19" s="217" t="s">
        <v>143</v>
      </c>
      <c r="S19" s="39"/>
    </row>
    <row r="20" spans="1:19" s="18" customFormat="1" ht="15.75" customHeight="1" x14ac:dyDescent="0.25">
      <c r="A20" s="38"/>
      <c r="B20" s="225" t="s">
        <v>70</v>
      </c>
      <c r="C20" s="227"/>
      <c r="D20" s="227"/>
      <c r="E20" s="227"/>
      <c r="F20" s="227"/>
      <c r="G20" s="225"/>
      <c r="H20" s="225"/>
      <c r="I20" s="225"/>
      <c r="J20" s="225"/>
      <c r="K20" s="227"/>
      <c r="L20" s="227"/>
      <c r="M20" s="225"/>
      <c r="N20" s="225"/>
      <c r="O20" s="225"/>
      <c r="P20" s="229"/>
      <c r="Q20" s="216"/>
      <c r="R20" s="217"/>
      <c r="S20" s="39"/>
    </row>
    <row r="21" spans="1:19" x14ac:dyDescent="0.25">
      <c r="A21" s="1"/>
      <c r="B21" s="218">
        <v>3</v>
      </c>
      <c r="C21" s="218">
        <v>8</v>
      </c>
      <c r="D21" s="218">
        <v>8</v>
      </c>
      <c r="E21" s="218">
        <v>8</v>
      </c>
      <c r="F21" s="218">
        <v>4</v>
      </c>
      <c r="G21" s="218">
        <v>2</v>
      </c>
      <c r="H21" s="218">
        <v>4</v>
      </c>
      <c r="I21" s="218">
        <v>4</v>
      </c>
      <c r="J21" s="218">
        <v>4</v>
      </c>
      <c r="K21" s="219">
        <v>3</v>
      </c>
      <c r="L21" s="219">
        <v>3</v>
      </c>
      <c r="M21" s="218"/>
      <c r="N21" s="218"/>
      <c r="O21" s="218"/>
      <c r="P21" s="226">
        <f>(((C21+D21+E21)/3)+(F21+G21+H21+I21+J21+K21+L21))-(M21-N21-O21)</f>
        <v>32</v>
      </c>
      <c r="Q21" s="182">
        <v>3</v>
      </c>
      <c r="R21" s="180" t="s">
        <v>124</v>
      </c>
    </row>
    <row r="22" spans="1:19" s="18" customFormat="1" ht="15.75" customHeight="1" x14ac:dyDescent="0.25">
      <c r="A22" s="38"/>
      <c r="B22" s="220">
        <v>4</v>
      </c>
      <c r="C22" s="221">
        <v>10</v>
      </c>
      <c r="D22" s="220">
        <v>10</v>
      </c>
      <c r="E22" s="220">
        <v>10</v>
      </c>
      <c r="F22" s="220">
        <v>4</v>
      </c>
      <c r="G22" s="220">
        <v>4</v>
      </c>
      <c r="H22" s="220">
        <v>4</v>
      </c>
      <c r="I22" s="220">
        <v>4</v>
      </c>
      <c r="J22" s="220">
        <v>5</v>
      </c>
      <c r="K22" s="222">
        <v>4</v>
      </c>
      <c r="L22" s="222">
        <v>4</v>
      </c>
      <c r="M22" s="220"/>
      <c r="N22" s="220"/>
      <c r="O22" s="220"/>
      <c r="P22" s="226">
        <f t="shared" si="1"/>
        <v>39</v>
      </c>
      <c r="Q22" s="221">
        <v>1</v>
      </c>
      <c r="R22" s="217" t="s">
        <v>123</v>
      </c>
      <c r="S22" s="39"/>
    </row>
    <row r="23" spans="1:19" x14ac:dyDescent="0.25">
      <c r="A23" s="1"/>
      <c r="B23" s="225" t="s">
        <v>58</v>
      </c>
      <c r="C23" s="227"/>
      <c r="D23" s="227"/>
      <c r="E23" s="227"/>
      <c r="F23" s="227"/>
      <c r="G23" s="225"/>
      <c r="H23" s="225"/>
      <c r="I23" s="225"/>
      <c r="J23" s="225"/>
      <c r="K23" s="227"/>
      <c r="L23" s="227"/>
      <c r="M23" s="225"/>
      <c r="N23" s="225"/>
      <c r="O23" s="225"/>
      <c r="P23" s="229"/>
      <c r="Q23" s="216"/>
    </row>
    <row r="24" spans="1:19" x14ac:dyDescent="0.25">
      <c r="A24" s="1"/>
      <c r="B24" s="220">
        <v>2</v>
      </c>
      <c r="C24" s="221">
        <v>9</v>
      </c>
      <c r="D24" s="220">
        <v>9</v>
      </c>
      <c r="E24" s="220">
        <v>9</v>
      </c>
      <c r="F24" s="220">
        <v>3</v>
      </c>
      <c r="G24" s="220">
        <v>2</v>
      </c>
      <c r="H24" s="220">
        <v>4</v>
      </c>
      <c r="I24" s="220">
        <v>3</v>
      </c>
      <c r="J24" s="220">
        <v>4</v>
      </c>
      <c r="K24" s="222">
        <v>4</v>
      </c>
      <c r="L24" s="222">
        <v>4</v>
      </c>
      <c r="M24" s="220"/>
      <c r="N24" s="220"/>
      <c r="O24" s="220"/>
      <c r="P24" s="226">
        <f t="shared" si="1"/>
        <v>33</v>
      </c>
      <c r="Q24" s="182">
        <v>2</v>
      </c>
      <c r="R24" s="180" t="s">
        <v>122</v>
      </c>
    </row>
  </sheetData>
  <mergeCells count="5">
    <mergeCell ref="C5:E5"/>
    <mergeCell ref="P6:P7"/>
    <mergeCell ref="Q5:Q7"/>
    <mergeCell ref="H5:J5"/>
    <mergeCell ref="K5:L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A2:AB17"/>
  <sheetViews>
    <sheetView zoomScale="87" zoomScaleNormal="87" workbookViewId="0">
      <selection activeCell="AB16" sqref="AB16"/>
    </sheetView>
  </sheetViews>
  <sheetFormatPr defaultRowHeight="15" x14ac:dyDescent="0.25"/>
  <cols>
    <col min="1" max="1" width="8.28515625" customWidth="1"/>
    <col min="2" max="2" width="14.28515625" style="190" customWidth="1"/>
    <col min="3" max="3" width="8.7109375" style="190" customWidth="1"/>
    <col min="4" max="19" width="8.7109375" style="269" customWidth="1"/>
    <col min="20" max="20" width="8.7109375" style="190" customWidth="1"/>
    <col min="21" max="26" width="8.7109375" style="269" customWidth="1"/>
    <col min="27" max="27" width="8.7109375" style="190" customWidth="1"/>
    <col min="28" max="28" width="9.140625" style="186"/>
  </cols>
  <sheetData>
    <row r="2" spans="1:28" ht="15.75" x14ac:dyDescent="0.25">
      <c r="F2" s="281"/>
      <c r="G2" s="281"/>
      <c r="I2" s="281"/>
      <c r="J2" s="281"/>
      <c r="K2" s="287"/>
      <c r="M2" s="223" t="s">
        <v>102</v>
      </c>
    </row>
    <row r="3" spans="1:28" x14ac:dyDescent="0.25">
      <c r="C3" s="282"/>
      <c r="D3" s="283"/>
      <c r="E3" s="283"/>
      <c r="F3" s="283"/>
      <c r="G3" s="283"/>
      <c r="H3" s="283"/>
      <c r="I3" s="283"/>
      <c r="J3" s="283"/>
      <c r="K3" s="283"/>
      <c r="L3" s="283"/>
      <c r="M3" s="283"/>
      <c r="T3" s="282"/>
      <c r="U3" s="283"/>
      <c r="V3" s="283"/>
    </row>
    <row r="4" spans="1:28" x14ac:dyDescent="0.25">
      <c r="B4" s="284"/>
    </row>
    <row r="5" spans="1:28" ht="51" x14ac:dyDescent="0.25">
      <c r="A5" s="1"/>
      <c r="B5" s="172" t="s">
        <v>121</v>
      </c>
      <c r="C5" s="389" t="s">
        <v>0</v>
      </c>
      <c r="D5" s="390"/>
      <c r="E5" s="391"/>
      <c r="F5" s="172" t="s">
        <v>118</v>
      </c>
      <c r="G5" s="172" t="s">
        <v>116</v>
      </c>
      <c r="H5" s="172" t="s">
        <v>108</v>
      </c>
      <c r="I5" s="172" t="s">
        <v>109</v>
      </c>
      <c r="J5" s="172" t="s">
        <v>110</v>
      </c>
      <c r="K5" s="172" t="s">
        <v>45</v>
      </c>
      <c r="L5" s="172" t="s">
        <v>2</v>
      </c>
      <c r="M5" s="172" t="s">
        <v>1</v>
      </c>
      <c r="N5" s="289" t="s">
        <v>117</v>
      </c>
      <c r="O5" s="289"/>
      <c r="P5" s="289"/>
      <c r="Q5" s="289" t="s">
        <v>107</v>
      </c>
      <c r="R5" s="289"/>
      <c r="S5" s="289"/>
      <c r="T5" s="389" t="s">
        <v>112</v>
      </c>
      <c r="U5" s="390"/>
      <c r="V5" s="391"/>
      <c r="W5" s="172" t="s">
        <v>4</v>
      </c>
      <c r="X5" s="172" t="s">
        <v>4</v>
      </c>
      <c r="Y5" s="172" t="s">
        <v>4</v>
      </c>
      <c r="Z5" s="172" t="s">
        <v>5</v>
      </c>
      <c r="AA5" s="392" t="s">
        <v>59</v>
      </c>
    </row>
    <row r="6" spans="1:28" ht="25.5" x14ac:dyDescent="0.25">
      <c r="A6" s="1"/>
      <c r="B6" s="172"/>
      <c r="C6" s="172" t="s">
        <v>105</v>
      </c>
      <c r="D6" s="172" t="s">
        <v>56</v>
      </c>
      <c r="E6" s="172" t="s">
        <v>54</v>
      </c>
      <c r="F6" s="172" t="s">
        <v>54</v>
      </c>
      <c r="G6" s="172" t="s">
        <v>54</v>
      </c>
      <c r="H6" s="172" t="s">
        <v>56</v>
      </c>
      <c r="I6" s="172" t="s">
        <v>56</v>
      </c>
      <c r="J6" s="172" t="s">
        <v>56</v>
      </c>
      <c r="K6" s="172" t="s">
        <v>56</v>
      </c>
      <c r="L6" s="172" t="s">
        <v>105</v>
      </c>
      <c r="M6" s="172" t="s">
        <v>105</v>
      </c>
      <c r="N6" s="172" t="s">
        <v>106</v>
      </c>
      <c r="O6" s="172" t="s">
        <v>6</v>
      </c>
      <c r="P6" s="172" t="s">
        <v>7</v>
      </c>
      <c r="Q6" s="172" t="s">
        <v>113</v>
      </c>
      <c r="R6" s="172" t="s">
        <v>114</v>
      </c>
      <c r="S6" s="172" t="s">
        <v>115</v>
      </c>
      <c r="T6" s="172" t="s">
        <v>105</v>
      </c>
      <c r="U6" s="172" t="s">
        <v>56</v>
      </c>
      <c r="V6" s="172" t="s">
        <v>54</v>
      </c>
      <c r="W6" s="172" t="s">
        <v>54</v>
      </c>
      <c r="X6" s="172" t="s">
        <v>55</v>
      </c>
      <c r="Y6" s="172" t="s">
        <v>56</v>
      </c>
      <c r="Z6" s="395"/>
      <c r="AA6" s="393"/>
    </row>
    <row r="7" spans="1:28" x14ac:dyDescent="0.25">
      <c r="A7" s="1"/>
      <c r="B7" s="172"/>
      <c r="C7" s="172">
        <v>10</v>
      </c>
      <c r="D7" s="172">
        <v>10</v>
      </c>
      <c r="E7" s="172">
        <v>10</v>
      </c>
      <c r="F7" s="172">
        <v>5</v>
      </c>
      <c r="G7" s="172">
        <v>5</v>
      </c>
      <c r="H7" s="172" t="s">
        <v>111</v>
      </c>
      <c r="I7" s="172" t="s">
        <v>111</v>
      </c>
      <c r="J7" s="172">
        <v>5</v>
      </c>
      <c r="K7" s="172">
        <v>5</v>
      </c>
      <c r="L7" s="172">
        <v>5</v>
      </c>
      <c r="M7" s="172">
        <v>5</v>
      </c>
      <c r="N7" s="172">
        <v>5</v>
      </c>
      <c r="O7" s="172">
        <v>5</v>
      </c>
      <c r="P7" s="172">
        <v>5</v>
      </c>
      <c r="Q7" s="172">
        <v>5</v>
      </c>
      <c r="R7" s="172">
        <v>5</v>
      </c>
      <c r="S7" s="172">
        <v>5</v>
      </c>
      <c r="T7" s="172">
        <v>5</v>
      </c>
      <c r="U7" s="172">
        <v>5</v>
      </c>
      <c r="V7" s="172">
        <v>5</v>
      </c>
      <c r="W7" s="172">
        <v>5</v>
      </c>
      <c r="X7" s="172">
        <v>5</v>
      </c>
      <c r="Y7" s="172">
        <v>5</v>
      </c>
      <c r="Z7" s="396"/>
      <c r="AA7" s="394"/>
    </row>
    <row r="8" spans="1:28" ht="30" customHeight="1" x14ac:dyDescent="0.25">
      <c r="A8" s="1"/>
      <c r="B8" s="44" t="s">
        <v>103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285"/>
    </row>
    <row r="9" spans="1:28" x14ac:dyDescent="0.25">
      <c r="A9" s="38"/>
      <c r="B9" s="40">
        <v>16</v>
      </c>
      <c r="C9" s="40">
        <v>9</v>
      </c>
      <c r="D9" s="40">
        <v>7</v>
      </c>
      <c r="E9" s="40">
        <v>7</v>
      </c>
      <c r="F9" s="40">
        <v>2</v>
      </c>
      <c r="G9" s="40">
        <v>5</v>
      </c>
      <c r="H9" s="40">
        <v>8</v>
      </c>
      <c r="I9" s="40">
        <v>8</v>
      </c>
      <c r="J9" s="40">
        <v>4</v>
      </c>
      <c r="K9" s="40">
        <v>4</v>
      </c>
      <c r="L9" s="40">
        <v>4</v>
      </c>
      <c r="M9" s="40">
        <v>4</v>
      </c>
      <c r="N9" s="40">
        <v>2</v>
      </c>
      <c r="O9" s="40">
        <v>3</v>
      </c>
      <c r="P9" s="40">
        <v>3</v>
      </c>
      <c r="Q9" s="40">
        <v>3</v>
      </c>
      <c r="R9" s="40">
        <v>3</v>
      </c>
      <c r="S9" s="40">
        <v>2</v>
      </c>
      <c r="T9" s="40">
        <v>3</v>
      </c>
      <c r="U9" s="40">
        <v>2</v>
      </c>
      <c r="V9" s="40">
        <v>2</v>
      </c>
      <c r="W9" s="40"/>
      <c r="X9" s="40"/>
      <c r="Y9" s="40"/>
      <c r="Z9" s="45">
        <f>(((C9+D9+E9)/3)+((T9+U9+V9)/3)+(F9+G9+H9+I9+J9+K9+L9+M9+N9+O9+P9+Q9+R9+S9))-(W9-X9-Y9)</f>
        <v>65</v>
      </c>
      <c r="AA9" s="286">
        <v>3</v>
      </c>
      <c r="AB9" s="186" t="s">
        <v>130</v>
      </c>
    </row>
    <row r="10" spans="1:28" x14ac:dyDescent="0.25">
      <c r="A10" s="38"/>
      <c r="B10" s="40">
        <v>18</v>
      </c>
      <c r="C10" s="40">
        <v>7</v>
      </c>
      <c r="D10" s="40">
        <v>6</v>
      </c>
      <c r="E10" s="40">
        <v>6</v>
      </c>
      <c r="F10" s="40">
        <v>4</v>
      </c>
      <c r="G10" s="40">
        <v>5</v>
      </c>
      <c r="H10" s="40">
        <v>2</v>
      </c>
      <c r="I10" s="40">
        <v>1</v>
      </c>
      <c r="J10" s="40">
        <v>2</v>
      </c>
      <c r="K10" s="40">
        <v>1</v>
      </c>
      <c r="L10" s="40">
        <v>4</v>
      </c>
      <c r="M10" s="40">
        <v>4</v>
      </c>
      <c r="N10" s="40">
        <v>1</v>
      </c>
      <c r="O10" s="40">
        <v>2</v>
      </c>
      <c r="P10" s="40">
        <v>3</v>
      </c>
      <c r="Q10" s="40">
        <v>4</v>
      </c>
      <c r="R10" s="40">
        <v>4</v>
      </c>
      <c r="S10" s="40">
        <v>4</v>
      </c>
      <c r="T10" s="40">
        <v>2</v>
      </c>
      <c r="U10" s="40">
        <v>1</v>
      </c>
      <c r="V10" s="40">
        <v>2</v>
      </c>
      <c r="W10" s="40">
        <v>1</v>
      </c>
      <c r="X10" s="40"/>
      <c r="Y10" s="40"/>
      <c r="Z10" s="45">
        <f>(((C10+D10+E10)/3)+((T10+U10+V10)/3)+(F10+G10+H10+I10+J10+K10+L10+M10+N10+O10+P10+Q10+R10+S10))-(W10-X10-Y10)</f>
        <v>48</v>
      </c>
      <c r="AA10" s="286"/>
      <c r="AB10" s="186" t="s">
        <v>131</v>
      </c>
    </row>
    <row r="11" spans="1:28" x14ac:dyDescent="0.25">
      <c r="A11" s="38"/>
      <c r="B11" s="40">
        <v>21</v>
      </c>
      <c r="C11" s="40">
        <v>10</v>
      </c>
      <c r="D11" s="40">
        <v>9</v>
      </c>
      <c r="E11" s="40">
        <v>9</v>
      </c>
      <c r="F11" s="40">
        <v>4</v>
      </c>
      <c r="G11" s="40">
        <v>5</v>
      </c>
      <c r="H11" s="40">
        <v>7</v>
      </c>
      <c r="I11" s="40">
        <v>7</v>
      </c>
      <c r="J11" s="40">
        <v>4</v>
      </c>
      <c r="K11" s="40">
        <v>4</v>
      </c>
      <c r="L11" s="40">
        <v>4</v>
      </c>
      <c r="M11" s="40">
        <v>4</v>
      </c>
      <c r="N11" s="40">
        <v>4</v>
      </c>
      <c r="O11" s="40">
        <v>4</v>
      </c>
      <c r="P11" s="40">
        <v>4</v>
      </c>
      <c r="Q11" s="40">
        <v>3</v>
      </c>
      <c r="R11" s="40">
        <v>3</v>
      </c>
      <c r="S11" s="40">
        <v>3</v>
      </c>
      <c r="T11" s="40">
        <v>4</v>
      </c>
      <c r="U11" s="40">
        <v>3</v>
      </c>
      <c r="V11" s="40">
        <v>3</v>
      </c>
      <c r="W11" s="40"/>
      <c r="X11" s="40"/>
      <c r="Y11" s="40"/>
      <c r="Z11" s="45">
        <f t="shared" ref="Z11:Z17" si="0">(((C11+D11+E11)/3)+((T11+U11+V11)/3)+(F11+G11+H11+I11+J11+K11+L11+M11+N11+O11+P11+Q11+R11+S11))-(W11-X11-Y11)</f>
        <v>72.666666666666671</v>
      </c>
      <c r="AA11" s="286">
        <v>2</v>
      </c>
      <c r="AB11" s="186" t="s">
        <v>132</v>
      </c>
    </row>
    <row r="12" spans="1:28" ht="25.5" x14ac:dyDescent="0.25">
      <c r="A12" s="38"/>
      <c r="B12" s="44" t="s">
        <v>104</v>
      </c>
      <c r="C12" s="46"/>
      <c r="D12" s="46"/>
      <c r="E12" s="46"/>
      <c r="F12" s="44"/>
      <c r="G12" s="44"/>
      <c r="H12" s="46"/>
      <c r="I12" s="44"/>
      <c r="J12" s="44"/>
      <c r="K12" s="44"/>
      <c r="L12" s="46"/>
      <c r="M12" s="44"/>
      <c r="N12" s="44"/>
      <c r="O12" s="44"/>
      <c r="P12" s="44"/>
      <c r="Q12" s="44"/>
      <c r="R12" s="44"/>
      <c r="S12" s="44"/>
      <c r="T12" s="46"/>
      <c r="U12" s="46"/>
      <c r="V12" s="46"/>
      <c r="W12" s="44"/>
      <c r="X12" s="44"/>
      <c r="Y12" s="47"/>
      <c r="Z12" s="47"/>
      <c r="AA12" s="285"/>
    </row>
    <row r="13" spans="1:28" x14ac:dyDescent="0.25">
      <c r="A13" s="38"/>
      <c r="B13" s="40">
        <v>19</v>
      </c>
      <c r="C13" s="40">
        <v>9</v>
      </c>
      <c r="D13" s="40">
        <v>9</v>
      </c>
      <c r="E13" s="40">
        <v>9</v>
      </c>
      <c r="F13" s="40">
        <v>4</v>
      </c>
      <c r="G13" s="40">
        <v>5</v>
      </c>
      <c r="H13" s="40">
        <v>5</v>
      </c>
      <c r="I13" s="40">
        <v>7</v>
      </c>
      <c r="J13" s="40">
        <v>3</v>
      </c>
      <c r="K13" s="40">
        <v>4</v>
      </c>
      <c r="L13" s="40">
        <v>4</v>
      </c>
      <c r="M13" s="40">
        <v>3</v>
      </c>
      <c r="N13" s="40">
        <v>0</v>
      </c>
      <c r="O13" s="40">
        <v>0</v>
      </c>
      <c r="P13" s="40">
        <v>0</v>
      </c>
      <c r="Q13" s="40">
        <v>5</v>
      </c>
      <c r="R13" s="40">
        <v>5</v>
      </c>
      <c r="S13" s="40">
        <v>5</v>
      </c>
      <c r="T13" s="40">
        <v>5</v>
      </c>
      <c r="U13" s="40">
        <v>5</v>
      </c>
      <c r="V13" s="40">
        <v>5</v>
      </c>
      <c r="W13" s="40"/>
      <c r="X13" s="40"/>
      <c r="Y13" s="40"/>
      <c r="Z13" s="45">
        <f t="shared" si="0"/>
        <v>64</v>
      </c>
      <c r="AA13" s="286"/>
      <c r="AB13" s="186" t="s">
        <v>136</v>
      </c>
    </row>
    <row r="14" spans="1:28" x14ac:dyDescent="0.25">
      <c r="A14" s="38"/>
      <c r="B14" s="40">
        <v>20</v>
      </c>
      <c r="C14" s="40">
        <v>10</v>
      </c>
      <c r="D14" s="40">
        <v>8</v>
      </c>
      <c r="E14" s="40">
        <v>8</v>
      </c>
      <c r="F14" s="40">
        <v>3</v>
      </c>
      <c r="G14" s="40">
        <v>3</v>
      </c>
      <c r="H14" s="40">
        <v>8</v>
      </c>
      <c r="I14" s="40">
        <v>8</v>
      </c>
      <c r="J14" s="40">
        <v>5</v>
      </c>
      <c r="K14" s="40">
        <v>4</v>
      </c>
      <c r="L14" s="40">
        <v>5</v>
      </c>
      <c r="M14" s="40">
        <v>4</v>
      </c>
      <c r="N14" s="40">
        <v>5</v>
      </c>
      <c r="O14" s="40">
        <v>5</v>
      </c>
      <c r="P14" s="40">
        <v>5</v>
      </c>
      <c r="Q14" s="40">
        <v>4</v>
      </c>
      <c r="R14" s="40">
        <v>4</v>
      </c>
      <c r="S14" s="40">
        <v>3</v>
      </c>
      <c r="T14" s="40">
        <v>4</v>
      </c>
      <c r="U14" s="40">
        <v>2</v>
      </c>
      <c r="V14" s="40">
        <v>2</v>
      </c>
      <c r="W14" s="40"/>
      <c r="X14" s="40"/>
      <c r="Y14" s="40"/>
      <c r="Z14" s="45">
        <f t="shared" si="0"/>
        <v>77.333333333333329</v>
      </c>
      <c r="AA14" s="286">
        <v>2</v>
      </c>
      <c r="AB14" s="186" t="s">
        <v>137</v>
      </c>
    </row>
    <row r="15" spans="1:28" x14ac:dyDescent="0.25">
      <c r="A15" s="38"/>
      <c r="B15" s="40">
        <v>22</v>
      </c>
      <c r="C15" s="40">
        <v>8</v>
      </c>
      <c r="D15" s="40">
        <v>7</v>
      </c>
      <c r="E15" s="40">
        <v>10</v>
      </c>
      <c r="F15" s="40">
        <v>4</v>
      </c>
      <c r="G15" s="40">
        <v>4</v>
      </c>
      <c r="H15" s="40">
        <v>6</v>
      </c>
      <c r="I15" s="40">
        <v>8</v>
      </c>
      <c r="J15" s="40">
        <v>2</v>
      </c>
      <c r="K15" s="40">
        <v>3</v>
      </c>
      <c r="L15" s="40">
        <v>3</v>
      </c>
      <c r="M15" s="40">
        <v>3</v>
      </c>
      <c r="N15" s="40">
        <v>4</v>
      </c>
      <c r="O15" s="40">
        <v>5</v>
      </c>
      <c r="P15" s="40">
        <v>3</v>
      </c>
      <c r="Q15" s="40">
        <v>4</v>
      </c>
      <c r="R15" s="40">
        <v>4</v>
      </c>
      <c r="S15" s="40">
        <v>4</v>
      </c>
      <c r="T15" s="40">
        <v>5</v>
      </c>
      <c r="U15" s="40">
        <v>5</v>
      </c>
      <c r="V15" s="40">
        <v>5</v>
      </c>
      <c r="W15" s="40"/>
      <c r="X15" s="40"/>
      <c r="Y15" s="40"/>
      <c r="Z15" s="45">
        <f t="shared" si="0"/>
        <v>70.333333333333329</v>
      </c>
      <c r="AA15" s="286">
        <v>3</v>
      </c>
      <c r="AB15" s="186" t="s">
        <v>133</v>
      </c>
    </row>
    <row r="16" spans="1:28" x14ac:dyDescent="0.25">
      <c r="A16" s="38"/>
      <c r="B16" s="40">
        <v>23</v>
      </c>
      <c r="C16" s="40">
        <v>7</v>
      </c>
      <c r="D16" s="40">
        <v>5</v>
      </c>
      <c r="E16" s="40">
        <v>5</v>
      </c>
      <c r="F16" s="40">
        <v>2</v>
      </c>
      <c r="G16" s="40">
        <v>3</v>
      </c>
      <c r="H16" s="40">
        <v>1</v>
      </c>
      <c r="I16" s="40">
        <v>1</v>
      </c>
      <c r="J16" s="40">
        <v>1</v>
      </c>
      <c r="K16" s="40">
        <v>1</v>
      </c>
      <c r="L16" s="40">
        <v>3</v>
      </c>
      <c r="M16" s="40">
        <v>3</v>
      </c>
      <c r="N16" s="40">
        <v>4</v>
      </c>
      <c r="O16" s="40">
        <v>4</v>
      </c>
      <c r="P16" s="40">
        <v>3</v>
      </c>
      <c r="Q16" s="40">
        <v>2</v>
      </c>
      <c r="R16" s="40">
        <v>1</v>
      </c>
      <c r="S16" s="40">
        <v>3</v>
      </c>
      <c r="T16" s="40">
        <v>2</v>
      </c>
      <c r="U16" s="40">
        <v>1</v>
      </c>
      <c r="V16" s="40">
        <v>1</v>
      </c>
      <c r="W16" s="40"/>
      <c r="X16" s="40"/>
      <c r="Y16" s="40"/>
      <c r="Z16" s="45">
        <f t="shared" si="0"/>
        <v>39</v>
      </c>
      <c r="AA16" s="286"/>
      <c r="AB16" s="186" t="s">
        <v>134</v>
      </c>
    </row>
    <row r="17" spans="1:28" x14ac:dyDescent="0.25">
      <c r="A17" s="38"/>
      <c r="B17" s="40">
        <v>24</v>
      </c>
      <c r="C17" s="40">
        <v>7</v>
      </c>
      <c r="D17" s="40">
        <v>6</v>
      </c>
      <c r="E17" s="40">
        <v>6</v>
      </c>
      <c r="F17" s="40">
        <v>2</v>
      </c>
      <c r="G17" s="40">
        <v>3</v>
      </c>
      <c r="H17" s="40">
        <v>5</v>
      </c>
      <c r="I17" s="40">
        <v>6</v>
      </c>
      <c r="J17" s="40">
        <v>3</v>
      </c>
      <c r="K17" s="40">
        <v>2</v>
      </c>
      <c r="L17" s="40">
        <v>4</v>
      </c>
      <c r="M17" s="40">
        <v>4</v>
      </c>
      <c r="N17" s="40">
        <v>2</v>
      </c>
      <c r="O17" s="40">
        <v>4</v>
      </c>
      <c r="P17" s="40">
        <v>4</v>
      </c>
      <c r="Q17" s="40">
        <v>2</v>
      </c>
      <c r="R17" s="40">
        <v>1</v>
      </c>
      <c r="S17" s="40">
        <v>3</v>
      </c>
      <c r="T17" s="40">
        <v>3</v>
      </c>
      <c r="U17" s="40">
        <v>5</v>
      </c>
      <c r="V17" s="40">
        <v>4</v>
      </c>
      <c r="W17" s="40"/>
      <c r="X17" s="40"/>
      <c r="Y17" s="40"/>
      <c r="Z17" s="45">
        <f t="shared" si="0"/>
        <v>55.333333333333329</v>
      </c>
      <c r="AA17" s="286"/>
      <c r="AB17" s="186" t="s">
        <v>135</v>
      </c>
    </row>
  </sheetData>
  <mergeCells count="6">
    <mergeCell ref="C5:E5"/>
    <mergeCell ref="N5:P5"/>
    <mergeCell ref="Q5:S5"/>
    <mergeCell ref="AA5:AA7"/>
    <mergeCell ref="Z6:Z7"/>
    <mergeCell ref="T5:V5"/>
  </mergeCells>
  <pageMargins left="0" right="0" top="0.74803149606299213" bottom="0.74803149606299213" header="0.31496062992125984" footer="0.31496062992125984"/>
  <pageSetup paperSize="9" scale="5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B1:Z132"/>
  <sheetViews>
    <sheetView zoomScale="90" zoomScaleNormal="90" workbookViewId="0">
      <selection activeCell="Y12" sqref="Y1:Y1048576"/>
    </sheetView>
  </sheetViews>
  <sheetFormatPr defaultRowHeight="15" x14ac:dyDescent="0.25"/>
  <cols>
    <col min="1" max="1" width="2.7109375" customWidth="1"/>
    <col min="2" max="22" width="8.7109375" style="186" customWidth="1"/>
    <col min="23" max="23" width="8.7109375" style="210" customWidth="1"/>
    <col min="24" max="24" width="8.7109375" style="188" customWidth="1"/>
    <col min="25" max="25" width="8.7109375" style="190" customWidth="1"/>
  </cols>
  <sheetData>
    <row r="1" spans="2:26" x14ac:dyDescent="0.25">
      <c r="W1" s="187"/>
    </row>
    <row r="2" spans="2:26" s="65" customFormat="1" ht="23.25" customHeight="1" x14ac:dyDescent="0.25">
      <c r="B2" s="189"/>
      <c r="C2" s="190"/>
      <c r="D2" s="190" t="s">
        <v>120</v>
      </c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90"/>
      <c r="T2" s="190"/>
      <c r="U2" s="190"/>
      <c r="V2" s="190"/>
      <c r="W2" s="191"/>
      <c r="X2" s="192"/>
      <c r="Y2" s="190"/>
    </row>
    <row r="3" spans="2:26" s="65" customFormat="1" ht="23.25" customHeight="1" x14ac:dyDescent="0.25"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  <c r="W3" s="190"/>
      <c r="X3" s="192"/>
      <c r="Y3" s="190"/>
    </row>
    <row r="4" spans="2:26" s="65" customFormat="1" ht="27" customHeight="1" x14ac:dyDescent="0.25">
      <c r="B4" s="289" t="s">
        <v>13</v>
      </c>
      <c r="C4" s="289" t="s">
        <v>0</v>
      </c>
      <c r="D4" s="289"/>
      <c r="E4" s="289"/>
      <c r="F4" s="291" t="s">
        <v>2</v>
      </c>
      <c r="G4" s="397"/>
      <c r="H4" s="398"/>
      <c r="I4" s="291" t="s">
        <v>1</v>
      </c>
      <c r="J4" s="397"/>
      <c r="K4" s="398"/>
      <c r="L4" s="409" t="s">
        <v>79</v>
      </c>
      <c r="M4" s="410"/>
      <c r="N4" s="410"/>
      <c r="O4" s="410"/>
      <c r="P4" s="410"/>
      <c r="Q4" s="410"/>
      <c r="R4" s="410"/>
      <c r="S4" s="410"/>
      <c r="T4" s="377"/>
      <c r="U4" s="291" t="s">
        <v>4</v>
      </c>
      <c r="V4" s="404"/>
      <c r="W4" s="405"/>
      <c r="X4" s="297" t="s">
        <v>76</v>
      </c>
      <c r="Y4" s="299" t="s">
        <v>51</v>
      </c>
    </row>
    <row r="5" spans="2:26" s="65" customFormat="1" ht="13.5" customHeight="1" x14ac:dyDescent="0.25">
      <c r="B5" s="289"/>
      <c r="C5" s="289"/>
      <c r="D5" s="289"/>
      <c r="E5" s="289"/>
      <c r="F5" s="399"/>
      <c r="G5" s="400"/>
      <c r="H5" s="401"/>
      <c r="I5" s="399"/>
      <c r="J5" s="400"/>
      <c r="K5" s="401"/>
      <c r="L5" s="409" t="s">
        <v>29</v>
      </c>
      <c r="M5" s="410"/>
      <c r="N5" s="377"/>
      <c r="O5" s="409" t="s">
        <v>30</v>
      </c>
      <c r="P5" s="410"/>
      <c r="Q5" s="377"/>
      <c r="R5" s="409" t="s">
        <v>80</v>
      </c>
      <c r="S5" s="410"/>
      <c r="T5" s="377"/>
      <c r="U5" s="406"/>
      <c r="V5" s="407"/>
      <c r="W5" s="408"/>
      <c r="X5" s="297"/>
      <c r="Y5" s="299"/>
    </row>
    <row r="6" spans="2:26" s="65" customFormat="1" ht="33.75" customHeight="1" x14ac:dyDescent="0.25">
      <c r="B6" s="124" t="s">
        <v>11</v>
      </c>
      <c r="C6" s="108" t="s">
        <v>99</v>
      </c>
      <c r="D6" s="108" t="s">
        <v>105</v>
      </c>
      <c r="E6" s="108" t="s">
        <v>119</v>
      </c>
      <c r="F6" s="108" t="s">
        <v>99</v>
      </c>
      <c r="G6" s="108" t="s">
        <v>105</v>
      </c>
      <c r="H6" s="108" t="s">
        <v>119</v>
      </c>
      <c r="I6" s="108" t="s">
        <v>99</v>
      </c>
      <c r="J6" s="108" t="s">
        <v>105</v>
      </c>
      <c r="K6" s="108" t="s">
        <v>119</v>
      </c>
      <c r="L6" s="108" t="s">
        <v>99</v>
      </c>
      <c r="M6" s="108" t="s">
        <v>105</v>
      </c>
      <c r="N6" s="108" t="s">
        <v>119</v>
      </c>
      <c r="O6" s="108" t="s">
        <v>99</v>
      </c>
      <c r="P6" s="108" t="s">
        <v>105</v>
      </c>
      <c r="Q6" s="108" t="s">
        <v>119</v>
      </c>
      <c r="R6" s="108" t="s">
        <v>99</v>
      </c>
      <c r="S6" s="108" t="s">
        <v>105</v>
      </c>
      <c r="T6" s="108" t="s">
        <v>119</v>
      </c>
      <c r="U6" s="108" t="s">
        <v>99</v>
      </c>
      <c r="V6" s="108" t="s">
        <v>105</v>
      </c>
      <c r="W6" s="108" t="s">
        <v>119</v>
      </c>
      <c r="X6" s="127"/>
      <c r="Y6" s="193"/>
    </row>
    <row r="7" spans="2:26" s="65" customFormat="1" ht="20.25" customHeight="1" x14ac:dyDescent="0.25">
      <c r="B7" s="101"/>
      <c r="C7" s="373">
        <v>10</v>
      </c>
      <c r="D7" s="402"/>
      <c r="E7" s="403"/>
      <c r="F7" s="107">
        <v>5</v>
      </c>
      <c r="G7" s="107">
        <v>5</v>
      </c>
      <c r="H7" s="107">
        <v>5</v>
      </c>
      <c r="I7" s="107">
        <v>5</v>
      </c>
      <c r="J7" s="107">
        <v>5</v>
      </c>
      <c r="K7" s="107">
        <v>5</v>
      </c>
      <c r="L7" s="107">
        <v>5</v>
      </c>
      <c r="M7" s="107">
        <v>5</v>
      </c>
      <c r="N7" s="107">
        <v>5</v>
      </c>
      <c r="O7" s="107">
        <v>5</v>
      </c>
      <c r="P7" s="107">
        <v>5</v>
      </c>
      <c r="Q7" s="107">
        <v>5</v>
      </c>
      <c r="R7" s="107">
        <v>5</v>
      </c>
      <c r="S7" s="107">
        <v>5</v>
      </c>
      <c r="T7" s="107">
        <v>5</v>
      </c>
      <c r="U7" s="373">
        <v>20</v>
      </c>
      <c r="V7" s="402"/>
      <c r="W7" s="403"/>
      <c r="X7" s="117">
        <v>35</v>
      </c>
      <c r="Y7" s="194"/>
    </row>
    <row r="8" spans="2:26" s="65" customFormat="1" ht="23.25" customHeight="1" x14ac:dyDescent="0.25">
      <c r="B8" s="120" t="s">
        <v>90</v>
      </c>
      <c r="C8" s="195"/>
      <c r="D8" s="195"/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6"/>
      <c r="S8" s="196"/>
      <c r="T8" s="196"/>
      <c r="U8" s="196"/>
      <c r="V8" s="196"/>
      <c r="W8" s="195"/>
      <c r="X8" s="197"/>
      <c r="Y8" s="198"/>
    </row>
    <row r="9" spans="2:26" s="65" customFormat="1" ht="15.75" customHeight="1" x14ac:dyDescent="0.25">
      <c r="B9" s="42">
        <v>2</v>
      </c>
      <c r="C9" s="199">
        <v>8</v>
      </c>
      <c r="D9" s="200">
        <v>10</v>
      </c>
      <c r="E9" s="199">
        <v>10</v>
      </c>
      <c r="F9" s="199">
        <v>4</v>
      </c>
      <c r="G9" s="199">
        <v>4</v>
      </c>
      <c r="H9" s="199">
        <v>4</v>
      </c>
      <c r="I9" s="199">
        <v>4</v>
      </c>
      <c r="J9" s="199">
        <v>4</v>
      </c>
      <c r="K9" s="199">
        <v>3</v>
      </c>
      <c r="L9" s="199">
        <v>4</v>
      </c>
      <c r="M9" s="199">
        <v>5</v>
      </c>
      <c r="N9" s="199">
        <v>2</v>
      </c>
      <c r="O9" s="201">
        <v>4</v>
      </c>
      <c r="P9" s="201">
        <v>5</v>
      </c>
      <c r="Q9" s="201">
        <v>3</v>
      </c>
      <c r="R9" s="202">
        <v>4</v>
      </c>
      <c r="S9" s="202">
        <v>4</v>
      </c>
      <c r="T9" s="202">
        <v>4</v>
      </c>
      <c r="U9" s="202">
        <v>2</v>
      </c>
      <c r="V9" s="202"/>
      <c r="W9" s="203">
        <v>1</v>
      </c>
      <c r="X9" s="204">
        <f>(((C9+D9+E9+F9+G9+H9+I9+J9+K9+L9+M9+N9+O9+P9+Q9+R9+S9+T9)/3)-(V9+W9+U9))</f>
        <v>25.666666666666668</v>
      </c>
      <c r="Y9" s="183"/>
      <c r="Z9" s="65" t="s">
        <v>132</v>
      </c>
    </row>
    <row r="10" spans="2:26" s="65" customFormat="1" ht="15.75" customHeight="1" x14ac:dyDescent="0.25">
      <c r="B10" s="42">
        <v>3</v>
      </c>
      <c r="C10" s="199">
        <v>6</v>
      </c>
      <c r="D10" s="200">
        <v>8</v>
      </c>
      <c r="E10" s="199">
        <v>8</v>
      </c>
      <c r="F10" s="199">
        <v>4</v>
      </c>
      <c r="G10" s="199">
        <v>4</v>
      </c>
      <c r="H10" s="199">
        <v>4</v>
      </c>
      <c r="I10" s="199">
        <v>4</v>
      </c>
      <c r="J10" s="199">
        <v>4</v>
      </c>
      <c r="K10" s="199">
        <v>3</v>
      </c>
      <c r="L10" s="199">
        <v>4</v>
      </c>
      <c r="M10" s="199">
        <v>4</v>
      </c>
      <c r="N10" s="199">
        <v>3</v>
      </c>
      <c r="O10" s="201">
        <v>4</v>
      </c>
      <c r="P10" s="201">
        <v>4</v>
      </c>
      <c r="Q10" s="201">
        <v>4</v>
      </c>
      <c r="R10" s="202">
        <v>3</v>
      </c>
      <c r="S10" s="202">
        <v>3</v>
      </c>
      <c r="T10" s="202">
        <v>4</v>
      </c>
      <c r="U10" s="202">
        <v>2</v>
      </c>
      <c r="V10" s="202">
        <v>2</v>
      </c>
      <c r="W10" s="203">
        <v>2</v>
      </c>
      <c r="X10" s="204">
        <f t="shared" ref="X10:X33" si="0">(((C10+D10+E10+F10+G10+H10+I10+J10+K10+L10+M10+N10+O10+P10+Q10+R10+S10+T10)/3)-(V10+W10+U10))</f>
        <v>20</v>
      </c>
      <c r="Y10" s="183"/>
      <c r="Z10" s="65" t="s">
        <v>144</v>
      </c>
    </row>
    <row r="11" spans="2:26" s="65" customFormat="1" ht="15.75" customHeight="1" x14ac:dyDescent="0.25">
      <c r="B11" s="41">
        <v>4</v>
      </c>
      <c r="C11" s="199">
        <v>7</v>
      </c>
      <c r="D11" s="199">
        <v>7</v>
      </c>
      <c r="E11" s="199">
        <v>7</v>
      </c>
      <c r="F11" s="199">
        <v>3</v>
      </c>
      <c r="G11" s="199">
        <v>3</v>
      </c>
      <c r="H11" s="199">
        <v>4</v>
      </c>
      <c r="I11" s="199">
        <v>3</v>
      </c>
      <c r="J11" s="199">
        <v>3</v>
      </c>
      <c r="K11" s="199">
        <v>3</v>
      </c>
      <c r="L11" s="199">
        <v>4</v>
      </c>
      <c r="M11" s="199">
        <v>3</v>
      </c>
      <c r="N11" s="199">
        <v>2</v>
      </c>
      <c r="O11" s="199">
        <v>3</v>
      </c>
      <c r="P11" s="199">
        <v>3</v>
      </c>
      <c r="Q11" s="199">
        <v>2</v>
      </c>
      <c r="R11" s="199">
        <v>4</v>
      </c>
      <c r="S11" s="199">
        <v>4</v>
      </c>
      <c r="T11" s="199">
        <v>3</v>
      </c>
      <c r="U11" s="199">
        <v>2</v>
      </c>
      <c r="V11" s="199"/>
      <c r="W11" s="199"/>
      <c r="X11" s="204">
        <f t="shared" si="0"/>
        <v>20.666666666666668</v>
      </c>
      <c r="Y11" s="205"/>
      <c r="Z11" s="65" t="s">
        <v>145</v>
      </c>
    </row>
    <row r="12" spans="2:26" s="65" customFormat="1" ht="15.75" customHeight="1" x14ac:dyDescent="0.25">
      <c r="B12" s="41">
        <v>5</v>
      </c>
      <c r="C12" s="199">
        <v>6</v>
      </c>
      <c r="D12" s="199">
        <v>6</v>
      </c>
      <c r="E12" s="199">
        <v>6</v>
      </c>
      <c r="F12" s="199">
        <v>4</v>
      </c>
      <c r="G12" s="199">
        <v>2</v>
      </c>
      <c r="H12" s="199">
        <v>4</v>
      </c>
      <c r="I12" s="199">
        <v>3</v>
      </c>
      <c r="J12" s="199">
        <v>2</v>
      </c>
      <c r="K12" s="199">
        <v>2</v>
      </c>
      <c r="L12" s="199">
        <v>3</v>
      </c>
      <c r="M12" s="199">
        <v>2</v>
      </c>
      <c r="N12" s="199">
        <v>1</v>
      </c>
      <c r="O12" s="199">
        <v>3</v>
      </c>
      <c r="P12" s="199">
        <v>2</v>
      </c>
      <c r="Q12" s="199">
        <v>1</v>
      </c>
      <c r="R12" s="199">
        <v>3</v>
      </c>
      <c r="S12" s="199">
        <v>2</v>
      </c>
      <c r="T12" s="199">
        <v>2</v>
      </c>
      <c r="U12" s="199">
        <v>2</v>
      </c>
      <c r="V12" s="199">
        <v>2</v>
      </c>
      <c r="W12" s="199">
        <v>2</v>
      </c>
      <c r="X12" s="204">
        <f t="shared" si="0"/>
        <v>12</v>
      </c>
      <c r="Y12" s="183"/>
      <c r="Z12" s="65" t="s">
        <v>146</v>
      </c>
    </row>
    <row r="13" spans="2:26" s="65" customFormat="1" ht="15.75" customHeight="1" x14ac:dyDescent="0.25">
      <c r="B13" s="41">
        <v>6</v>
      </c>
      <c r="C13" s="206">
        <v>9</v>
      </c>
      <c r="D13" s="206">
        <v>7</v>
      </c>
      <c r="E13" s="206">
        <v>7</v>
      </c>
      <c r="F13" s="206">
        <v>4</v>
      </c>
      <c r="G13" s="206">
        <v>4</v>
      </c>
      <c r="H13" s="206">
        <v>4</v>
      </c>
      <c r="I13" s="206">
        <v>4</v>
      </c>
      <c r="J13" s="206">
        <v>4</v>
      </c>
      <c r="K13" s="206">
        <v>3</v>
      </c>
      <c r="L13" s="206">
        <v>4</v>
      </c>
      <c r="M13" s="206">
        <v>4</v>
      </c>
      <c r="N13" s="206">
        <v>4</v>
      </c>
      <c r="O13" s="206">
        <v>4</v>
      </c>
      <c r="P13" s="206">
        <v>3</v>
      </c>
      <c r="Q13" s="206">
        <v>4</v>
      </c>
      <c r="R13" s="206">
        <v>5</v>
      </c>
      <c r="S13" s="206">
        <v>4</v>
      </c>
      <c r="T13" s="206">
        <v>3</v>
      </c>
      <c r="U13" s="206"/>
      <c r="V13" s="206"/>
      <c r="W13" s="206"/>
      <c r="X13" s="204">
        <f t="shared" si="0"/>
        <v>27</v>
      </c>
      <c r="Y13" s="207">
        <v>3</v>
      </c>
      <c r="Z13" s="65" t="s">
        <v>147</v>
      </c>
    </row>
    <row r="14" spans="2:26" s="65" customFormat="1" ht="15.75" customHeight="1" x14ac:dyDescent="0.25">
      <c r="B14" s="41">
        <v>9</v>
      </c>
      <c r="C14" s="202">
        <v>10</v>
      </c>
      <c r="D14" s="202">
        <v>9</v>
      </c>
      <c r="E14" s="202">
        <v>9</v>
      </c>
      <c r="F14" s="202">
        <v>4</v>
      </c>
      <c r="G14" s="202">
        <v>3</v>
      </c>
      <c r="H14" s="202">
        <v>3</v>
      </c>
      <c r="I14" s="202">
        <v>4</v>
      </c>
      <c r="J14" s="202">
        <v>4</v>
      </c>
      <c r="K14" s="202">
        <v>3</v>
      </c>
      <c r="L14" s="202">
        <v>5</v>
      </c>
      <c r="M14" s="202">
        <v>5</v>
      </c>
      <c r="N14" s="202">
        <v>2</v>
      </c>
      <c r="O14" s="202">
        <v>4</v>
      </c>
      <c r="P14" s="202">
        <v>4</v>
      </c>
      <c r="Q14" s="202">
        <v>3</v>
      </c>
      <c r="R14" s="202">
        <v>5</v>
      </c>
      <c r="S14" s="202">
        <v>5</v>
      </c>
      <c r="T14" s="202">
        <v>3</v>
      </c>
      <c r="U14" s="202"/>
      <c r="V14" s="202"/>
      <c r="W14" s="202"/>
      <c r="X14" s="204">
        <f t="shared" si="0"/>
        <v>28.333333333333332</v>
      </c>
      <c r="Y14" s="288">
        <v>2</v>
      </c>
      <c r="Z14" s="65" t="s">
        <v>124</v>
      </c>
    </row>
    <row r="15" spans="2:26" s="65" customFormat="1" ht="15.75" customHeight="1" x14ac:dyDescent="0.25">
      <c r="B15" s="41">
        <v>10</v>
      </c>
      <c r="C15" s="202">
        <v>7</v>
      </c>
      <c r="D15" s="202">
        <v>7</v>
      </c>
      <c r="E15" s="202">
        <v>7</v>
      </c>
      <c r="F15" s="202">
        <v>3</v>
      </c>
      <c r="G15" s="202">
        <v>3</v>
      </c>
      <c r="H15" s="202">
        <v>3</v>
      </c>
      <c r="I15" s="202">
        <v>4</v>
      </c>
      <c r="J15" s="202">
        <v>3</v>
      </c>
      <c r="K15" s="202">
        <v>3</v>
      </c>
      <c r="L15" s="202">
        <v>4</v>
      </c>
      <c r="M15" s="202">
        <v>4</v>
      </c>
      <c r="N15" s="202">
        <v>3</v>
      </c>
      <c r="O15" s="202">
        <v>3</v>
      </c>
      <c r="P15" s="202">
        <v>4</v>
      </c>
      <c r="Q15" s="202">
        <v>3</v>
      </c>
      <c r="R15" s="202">
        <v>3</v>
      </c>
      <c r="S15" s="202">
        <v>3</v>
      </c>
      <c r="T15" s="202">
        <v>3</v>
      </c>
      <c r="U15" s="202">
        <v>2</v>
      </c>
      <c r="V15" s="202">
        <v>2</v>
      </c>
      <c r="W15" s="202">
        <v>2</v>
      </c>
      <c r="X15" s="204">
        <f t="shared" si="0"/>
        <v>17.333333333333332</v>
      </c>
      <c r="Y15" s="208"/>
      <c r="Z15" s="65" t="s">
        <v>131</v>
      </c>
    </row>
    <row r="16" spans="2:26" s="65" customFormat="1" ht="15.75" customHeight="1" x14ac:dyDescent="0.25">
      <c r="B16" s="42">
        <v>11</v>
      </c>
      <c r="C16" s="199">
        <v>5</v>
      </c>
      <c r="D16" s="200">
        <v>7</v>
      </c>
      <c r="E16" s="199">
        <v>7</v>
      </c>
      <c r="F16" s="199">
        <v>4</v>
      </c>
      <c r="G16" s="199">
        <v>4</v>
      </c>
      <c r="H16" s="199">
        <v>4</v>
      </c>
      <c r="I16" s="199">
        <v>4</v>
      </c>
      <c r="J16" s="199">
        <v>4</v>
      </c>
      <c r="K16" s="199">
        <v>4</v>
      </c>
      <c r="L16" s="199">
        <v>3</v>
      </c>
      <c r="M16" s="199">
        <v>4</v>
      </c>
      <c r="N16" s="199">
        <v>5</v>
      </c>
      <c r="O16" s="201">
        <v>3</v>
      </c>
      <c r="P16" s="201">
        <v>4</v>
      </c>
      <c r="Q16" s="201">
        <v>5</v>
      </c>
      <c r="R16" s="202">
        <v>3</v>
      </c>
      <c r="S16" s="202">
        <v>2</v>
      </c>
      <c r="T16" s="202">
        <v>2</v>
      </c>
      <c r="U16" s="202">
        <v>4</v>
      </c>
      <c r="V16" s="202"/>
      <c r="W16" s="203">
        <v>4</v>
      </c>
      <c r="X16" s="204">
        <f t="shared" si="0"/>
        <v>16.666666666666668</v>
      </c>
      <c r="Y16" s="184"/>
      <c r="Z16" s="65" t="s">
        <v>148</v>
      </c>
    </row>
    <row r="17" spans="2:26" s="65" customFormat="1" ht="15.75" customHeight="1" x14ac:dyDescent="0.25">
      <c r="B17" s="120" t="s">
        <v>77</v>
      </c>
      <c r="C17" s="195"/>
      <c r="D17" s="195"/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209"/>
      <c r="S17" s="209"/>
      <c r="T17" s="209"/>
      <c r="U17" s="209"/>
      <c r="V17" s="209"/>
      <c r="W17" s="195"/>
      <c r="X17" s="195"/>
      <c r="Y17" s="185"/>
    </row>
    <row r="18" spans="2:26" s="65" customFormat="1" ht="15.75" customHeight="1" x14ac:dyDescent="0.25">
      <c r="B18" s="42">
        <v>12</v>
      </c>
      <c r="C18" s="199">
        <v>8</v>
      </c>
      <c r="D18" s="199">
        <v>7</v>
      </c>
      <c r="E18" s="199">
        <v>9</v>
      </c>
      <c r="F18" s="199">
        <v>4</v>
      </c>
      <c r="G18" s="199">
        <v>4</v>
      </c>
      <c r="H18" s="199">
        <v>4</v>
      </c>
      <c r="I18" s="199">
        <v>4</v>
      </c>
      <c r="J18" s="199">
        <v>5</v>
      </c>
      <c r="K18" s="199">
        <v>4</v>
      </c>
      <c r="L18" s="199">
        <v>5</v>
      </c>
      <c r="M18" s="199">
        <v>5</v>
      </c>
      <c r="N18" s="199">
        <v>2</v>
      </c>
      <c r="O18" s="199">
        <v>4</v>
      </c>
      <c r="P18" s="199">
        <v>5</v>
      </c>
      <c r="Q18" s="199">
        <v>4</v>
      </c>
      <c r="R18" s="199">
        <v>4</v>
      </c>
      <c r="S18" s="199">
        <v>3</v>
      </c>
      <c r="T18" s="199">
        <v>3</v>
      </c>
      <c r="U18" s="199">
        <v>2</v>
      </c>
      <c r="V18" s="199">
        <v>2</v>
      </c>
      <c r="W18" s="199">
        <v>2</v>
      </c>
      <c r="X18" s="204">
        <f t="shared" si="0"/>
        <v>22</v>
      </c>
      <c r="Y18" s="183"/>
      <c r="Z18" s="65" t="s">
        <v>149</v>
      </c>
    </row>
    <row r="19" spans="2:26" s="65" customFormat="1" ht="15.75" customHeight="1" x14ac:dyDescent="0.25">
      <c r="B19" s="42">
        <v>13</v>
      </c>
      <c r="C19" s="199">
        <v>7</v>
      </c>
      <c r="D19" s="199">
        <v>7</v>
      </c>
      <c r="E19" s="199">
        <v>7</v>
      </c>
      <c r="F19" s="199">
        <v>3</v>
      </c>
      <c r="G19" s="199">
        <v>5</v>
      </c>
      <c r="H19" s="199">
        <v>4</v>
      </c>
      <c r="I19" s="199">
        <v>4</v>
      </c>
      <c r="J19" s="199">
        <v>4</v>
      </c>
      <c r="K19" s="199">
        <v>3</v>
      </c>
      <c r="L19" s="200">
        <v>3</v>
      </c>
      <c r="M19" s="200">
        <v>4</v>
      </c>
      <c r="N19" s="200">
        <v>3</v>
      </c>
      <c r="O19" s="199">
        <v>3</v>
      </c>
      <c r="P19" s="199">
        <v>3</v>
      </c>
      <c r="Q19" s="199">
        <v>3</v>
      </c>
      <c r="R19" s="199">
        <v>3</v>
      </c>
      <c r="S19" s="199">
        <v>2</v>
      </c>
      <c r="T19" s="199">
        <v>2</v>
      </c>
      <c r="U19" s="199"/>
      <c r="V19" s="199"/>
      <c r="W19" s="199"/>
      <c r="X19" s="204">
        <f t="shared" si="0"/>
        <v>23.333333333333332</v>
      </c>
      <c r="Y19" s="183"/>
      <c r="Z19" s="65" t="s">
        <v>150</v>
      </c>
    </row>
    <row r="20" spans="2:26" s="65" customFormat="1" ht="15.75" customHeight="1" x14ac:dyDescent="0.25">
      <c r="B20" s="41">
        <v>14</v>
      </c>
      <c r="C20" s="199">
        <v>7</v>
      </c>
      <c r="D20" s="199">
        <v>6</v>
      </c>
      <c r="E20" s="199">
        <v>7</v>
      </c>
      <c r="F20" s="199">
        <v>3</v>
      </c>
      <c r="G20" s="199">
        <v>2</v>
      </c>
      <c r="H20" s="199">
        <v>3</v>
      </c>
      <c r="I20" s="199">
        <v>3</v>
      </c>
      <c r="J20" s="199">
        <v>2</v>
      </c>
      <c r="K20" s="199">
        <v>3</v>
      </c>
      <c r="L20" s="199">
        <v>3</v>
      </c>
      <c r="M20" s="199">
        <v>4</v>
      </c>
      <c r="N20" s="199">
        <v>2</v>
      </c>
      <c r="O20" s="199">
        <v>4</v>
      </c>
      <c r="P20" s="199">
        <v>4</v>
      </c>
      <c r="Q20" s="199">
        <v>3</v>
      </c>
      <c r="R20" s="199">
        <v>4</v>
      </c>
      <c r="S20" s="199">
        <v>3</v>
      </c>
      <c r="T20" s="199">
        <v>2</v>
      </c>
      <c r="U20" s="199"/>
      <c r="V20" s="199"/>
      <c r="W20" s="199"/>
      <c r="X20" s="204">
        <f t="shared" si="0"/>
        <v>21.666666666666668</v>
      </c>
      <c r="Y20" s="205"/>
      <c r="Z20" s="65" t="s">
        <v>151</v>
      </c>
    </row>
    <row r="21" spans="2:26" s="65" customFormat="1" ht="15.75" customHeight="1" x14ac:dyDescent="0.25">
      <c r="B21" s="41">
        <v>15</v>
      </c>
      <c r="C21" s="199">
        <v>7</v>
      </c>
      <c r="D21" s="199">
        <v>7</v>
      </c>
      <c r="E21" s="199">
        <v>5</v>
      </c>
      <c r="F21" s="199">
        <v>3</v>
      </c>
      <c r="G21" s="199">
        <v>4</v>
      </c>
      <c r="H21" s="199">
        <v>2</v>
      </c>
      <c r="I21" s="199">
        <v>3</v>
      </c>
      <c r="J21" s="199">
        <v>4</v>
      </c>
      <c r="K21" s="199">
        <v>4</v>
      </c>
      <c r="L21" s="199">
        <v>4</v>
      </c>
      <c r="M21" s="199">
        <v>4</v>
      </c>
      <c r="N21" s="199">
        <v>1</v>
      </c>
      <c r="O21" s="199">
        <v>4</v>
      </c>
      <c r="P21" s="199">
        <v>4</v>
      </c>
      <c r="Q21" s="199">
        <v>1</v>
      </c>
      <c r="R21" s="199">
        <v>4</v>
      </c>
      <c r="S21" s="199">
        <v>3</v>
      </c>
      <c r="T21" s="199">
        <v>3</v>
      </c>
      <c r="U21" s="199"/>
      <c r="V21" s="199"/>
      <c r="W21" s="199"/>
      <c r="X21" s="204">
        <f t="shared" si="0"/>
        <v>22.333333333333332</v>
      </c>
      <c r="Y21" s="183"/>
      <c r="Z21" s="65" t="s">
        <v>152</v>
      </c>
    </row>
    <row r="22" spans="2:26" s="65" customFormat="1" ht="15.75" customHeight="1" x14ac:dyDescent="0.25">
      <c r="B22" s="41">
        <v>16</v>
      </c>
      <c r="C22" s="206">
        <v>7</v>
      </c>
      <c r="D22" s="206">
        <v>6</v>
      </c>
      <c r="E22" s="206">
        <v>5</v>
      </c>
      <c r="F22" s="206">
        <v>4</v>
      </c>
      <c r="G22" s="206">
        <v>4</v>
      </c>
      <c r="H22" s="206">
        <v>2</v>
      </c>
      <c r="I22" s="206">
        <v>4</v>
      </c>
      <c r="J22" s="206">
        <v>3</v>
      </c>
      <c r="K22" s="206">
        <v>3</v>
      </c>
      <c r="L22" s="206">
        <v>4</v>
      </c>
      <c r="M22" s="206">
        <v>3</v>
      </c>
      <c r="N22" s="206">
        <v>2</v>
      </c>
      <c r="O22" s="206">
        <v>4</v>
      </c>
      <c r="P22" s="206">
        <v>3</v>
      </c>
      <c r="Q22" s="206">
        <v>1</v>
      </c>
      <c r="R22" s="206">
        <v>5</v>
      </c>
      <c r="S22" s="206">
        <v>2</v>
      </c>
      <c r="T22" s="206">
        <v>2</v>
      </c>
      <c r="U22" s="206"/>
      <c r="V22" s="206"/>
      <c r="W22" s="206"/>
      <c r="X22" s="204">
        <f t="shared" si="0"/>
        <v>21.333333333333332</v>
      </c>
      <c r="Y22" s="207"/>
      <c r="Z22" s="65" t="s">
        <v>153</v>
      </c>
    </row>
    <row r="23" spans="2:26" s="65" customFormat="1" ht="15.75" customHeight="1" x14ac:dyDescent="0.25">
      <c r="B23" s="41">
        <v>17</v>
      </c>
      <c r="C23" s="202">
        <v>10</v>
      </c>
      <c r="D23" s="202">
        <v>10</v>
      </c>
      <c r="E23" s="202">
        <v>7</v>
      </c>
      <c r="F23" s="202">
        <v>4</v>
      </c>
      <c r="G23" s="202">
        <v>3</v>
      </c>
      <c r="H23" s="202">
        <v>3</v>
      </c>
      <c r="I23" s="202">
        <v>5</v>
      </c>
      <c r="J23" s="202">
        <v>4</v>
      </c>
      <c r="K23" s="202">
        <v>3</v>
      </c>
      <c r="L23" s="202">
        <v>4</v>
      </c>
      <c r="M23" s="202">
        <v>5</v>
      </c>
      <c r="N23" s="202">
        <v>3</v>
      </c>
      <c r="O23" s="202">
        <v>4</v>
      </c>
      <c r="P23" s="202">
        <v>5</v>
      </c>
      <c r="Q23" s="202">
        <v>4</v>
      </c>
      <c r="R23" s="202">
        <v>4</v>
      </c>
      <c r="S23" s="202">
        <v>5</v>
      </c>
      <c r="T23" s="202">
        <v>4</v>
      </c>
      <c r="U23" s="202"/>
      <c r="V23" s="202"/>
      <c r="W23" s="202"/>
      <c r="X23" s="204">
        <f t="shared" si="0"/>
        <v>29</v>
      </c>
      <c r="Y23" s="288">
        <v>1</v>
      </c>
      <c r="Z23" s="65" t="s">
        <v>154</v>
      </c>
    </row>
    <row r="24" spans="2:26" s="65" customFormat="1" ht="15.75" customHeight="1" x14ac:dyDescent="0.25">
      <c r="B24" s="41">
        <v>18</v>
      </c>
      <c r="C24" s="202">
        <v>7</v>
      </c>
      <c r="D24" s="202">
        <v>9</v>
      </c>
      <c r="E24" s="202">
        <v>10</v>
      </c>
      <c r="F24" s="202">
        <v>4</v>
      </c>
      <c r="G24" s="202">
        <v>4</v>
      </c>
      <c r="H24" s="202">
        <v>5</v>
      </c>
      <c r="I24" s="202">
        <v>5</v>
      </c>
      <c r="J24" s="202">
        <v>4</v>
      </c>
      <c r="K24" s="202">
        <v>4</v>
      </c>
      <c r="L24" s="202">
        <v>2</v>
      </c>
      <c r="M24" s="202">
        <v>5</v>
      </c>
      <c r="N24" s="202">
        <v>3</v>
      </c>
      <c r="O24" s="202">
        <v>3</v>
      </c>
      <c r="P24" s="202">
        <v>5</v>
      </c>
      <c r="Q24" s="202">
        <v>3</v>
      </c>
      <c r="R24" s="202">
        <v>3</v>
      </c>
      <c r="S24" s="202">
        <v>4</v>
      </c>
      <c r="T24" s="202">
        <v>4</v>
      </c>
      <c r="U24" s="202"/>
      <c r="V24" s="202"/>
      <c r="W24" s="202"/>
      <c r="X24" s="204">
        <f t="shared" si="0"/>
        <v>28</v>
      </c>
      <c r="Y24" s="208">
        <v>2</v>
      </c>
      <c r="Z24" s="65" t="s">
        <v>155</v>
      </c>
    </row>
    <row r="25" spans="2:26" s="65" customFormat="1" ht="15.75" customHeight="1" x14ac:dyDescent="0.25">
      <c r="B25" s="42">
        <v>19</v>
      </c>
      <c r="C25" s="199">
        <v>7</v>
      </c>
      <c r="D25" s="199">
        <v>6</v>
      </c>
      <c r="E25" s="199">
        <v>6</v>
      </c>
      <c r="F25" s="199">
        <v>3</v>
      </c>
      <c r="G25" s="199">
        <v>3</v>
      </c>
      <c r="H25" s="199">
        <v>2</v>
      </c>
      <c r="I25" s="199">
        <v>4</v>
      </c>
      <c r="J25" s="199">
        <v>3</v>
      </c>
      <c r="K25" s="199">
        <v>2</v>
      </c>
      <c r="L25" s="199">
        <v>4</v>
      </c>
      <c r="M25" s="199">
        <v>4</v>
      </c>
      <c r="N25" s="199">
        <v>4</v>
      </c>
      <c r="O25" s="199">
        <v>4</v>
      </c>
      <c r="P25" s="199">
        <v>4</v>
      </c>
      <c r="Q25" s="199">
        <v>3</v>
      </c>
      <c r="R25" s="199">
        <v>4</v>
      </c>
      <c r="S25" s="199">
        <v>3</v>
      </c>
      <c r="T25" s="199">
        <v>2</v>
      </c>
      <c r="U25" s="199"/>
      <c r="V25" s="199"/>
      <c r="W25" s="199"/>
      <c r="X25" s="204">
        <f t="shared" si="0"/>
        <v>22.666666666666668</v>
      </c>
      <c r="Y25" s="183"/>
      <c r="Z25" s="65" t="s">
        <v>156</v>
      </c>
    </row>
    <row r="26" spans="2:26" s="65" customFormat="1" ht="15.75" customHeight="1" x14ac:dyDescent="0.25">
      <c r="B26" s="42">
        <v>20</v>
      </c>
      <c r="C26" s="199">
        <v>9</v>
      </c>
      <c r="D26" s="199">
        <v>8</v>
      </c>
      <c r="E26" s="199">
        <v>8</v>
      </c>
      <c r="F26" s="199">
        <v>4</v>
      </c>
      <c r="G26" s="199">
        <v>4</v>
      </c>
      <c r="H26" s="199">
        <v>5</v>
      </c>
      <c r="I26" s="199">
        <v>4</v>
      </c>
      <c r="J26" s="199">
        <v>3</v>
      </c>
      <c r="K26" s="199">
        <v>3</v>
      </c>
      <c r="L26" s="199">
        <v>4</v>
      </c>
      <c r="M26" s="199">
        <v>4</v>
      </c>
      <c r="N26" s="199">
        <v>3</v>
      </c>
      <c r="O26" s="199">
        <v>4</v>
      </c>
      <c r="P26" s="199">
        <v>4</v>
      </c>
      <c r="Q26" s="199">
        <v>2</v>
      </c>
      <c r="R26" s="199">
        <v>4</v>
      </c>
      <c r="S26" s="199">
        <v>4</v>
      </c>
      <c r="T26" s="199">
        <v>2</v>
      </c>
      <c r="U26" s="199"/>
      <c r="V26" s="199"/>
      <c r="W26" s="199"/>
      <c r="X26" s="204">
        <f t="shared" si="0"/>
        <v>26.333333333333332</v>
      </c>
      <c r="Y26" s="183">
        <v>3</v>
      </c>
      <c r="Z26" s="65" t="s">
        <v>157</v>
      </c>
    </row>
    <row r="27" spans="2:26" s="65" customFormat="1" ht="15.75" customHeight="1" x14ac:dyDescent="0.25">
      <c r="B27" s="120" t="s">
        <v>52</v>
      </c>
      <c r="C27" s="195"/>
      <c r="D27" s="195"/>
      <c r="E27" s="195"/>
      <c r="F27" s="195"/>
      <c r="G27" s="195"/>
      <c r="H27" s="195"/>
      <c r="I27" s="195"/>
      <c r="J27" s="195"/>
      <c r="K27" s="195"/>
      <c r="L27" s="195"/>
      <c r="M27" s="195"/>
      <c r="N27" s="195"/>
      <c r="O27" s="195"/>
      <c r="P27" s="195"/>
      <c r="Q27" s="195"/>
      <c r="R27" s="195"/>
      <c r="S27" s="195"/>
      <c r="T27" s="195"/>
      <c r="U27" s="195"/>
      <c r="V27" s="195"/>
      <c r="W27" s="195"/>
      <c r="X27" s="195"/>
      <c r="Y27" s="185"/>
    </row>
    <row r="28" spans="2:26" s="65" customFormat="1" ht="15.75" customHeight="1" x14ac:dyDescent="0.25">
      <c r="B28" s="42">
        <v>21</v>
      </c>
      <c r="C28" s="199">
        <v>7</v>
      </c>
      <c r="D28" s="199">
        <v>6</v>
      </c>
      <c r="E28" s="199">
        <v>7</v>
      </c>
      <c r="F28" s="199">
        <v>4</v>
      </c>
      <c r="G28" s="199">
        <v>3</v>
      </c>
      <c r="H28" s="199">
        <v>2</v>
      </c>
      <c r="I28" s="199">
        <v>4</v>
      </c>
      <c r="J28" s="199">
        <v>3</v>
      </c>
      <c r="K28" s="199">
        <v>2</v>
      </c>
      <c r="L28" s="199">
        <v>3</v>
      </c>
      <c r="M28" s="199">
        <v>3</v>
      </c>
      <c r="N28" s="199">
        <v>1</v>
      </c>
      <c r="O28" s="199">
        <v>3</v>
      </c>
      <c r="P28" s="199">
        <v>3</v>
      </c>
      <c r="Q28" s="199">
        <v>2</v>
      </c>
      <c r="R28" s="199">
        <v>3</v>
      </c>
      <c r="S28" s="199">
        <v>3</v>
      </c>
      <c r="T28" s="199">
        <v>2</v>
      </c>
      <c r="U28" s="199">
        <v>2</v>
      </c>
      <c r="V28" s="199">
        <v>4</v>
      </c>
      <c r="W28" s="199">
        <v>4</v>
      </c>
      <c r="X28" s="204">
        <f t="shared" si="0"/>
        <v>10.333333333333332</v>
      </c>
      <c r="Y28" s="205"/>
      <c r="Z28" s="65" t="s">
        <v>158</v>
      </c>
    </row>
    <row r="29" spans="2:26" s="65" customFormat="1" ht="15.75" customHeight="1" x14ac:dyDescent="0.25">
      <c r="B29" s="41">
        <v>22</v>
      </c>
      <c r="C29" s="199">
        <v>10</v>
      </c>
      <c r="D29" s="199">
        <v>10</v>
      </c>
      <c r="E29" s="199">
        <v>9</v>
      </c>
      <c r="F29" s="199">
        <v>5</v>
      </c>
      <c r="G29" s="199">
        <v>4</v>
      </c>
      <c r="H29" s="199">
        <v>4</v>
      </c>
      <c r="I29" s="199">
        <v>4</v>
      </c>
      <c r="J29" s="199">
        <v>4</v>
      </c>
      <c r="K29" s="199">
        <v>3</v>
      </c>
      <c r="L29" s="199">
        <v>4</v>
      </c>
      <c r="M29" s="199">
        <v>4</v>
      </c>
      <c r="N29" s="199">
        <v>4</v>
      </c>
      <c r="O29" s="199">
        <v>5</v>
      </c>
      <c r="P29" s="199">
        <v>5</v>
      </c>
      <c r="Q29" s="199">
        <v>4</v>
      </c>
      <c r="R29" s="199">
        <v>5</v>
      </c>
      <c r="S29" s="199">
        <v>4</v>
      </c>
      <c r="T29" s="199">
        <v>3</v>
      </c>
      <c r="U29" s="199"/>
      <c r="V29" s="199"/>
      <c r="W29" s="199"/>
      <c r="X29" s="204">
        <f t="shared" si="0"/>
        <v>30.333333333333332</v>
      </c>
      <c r="Y29" s="205">
        <v>1</v>
      </c>
      <c r="Z29" s="65" t="s">
        <v>127</v>
      </c>
    </row>
    <row r="30" spans="2:26" s="65" customFormat="1" ht="15.75" customHeight="1" x14ac:dyDescent="0.25">
      <c r="B30" s="41">
        <v>23</v>
      </c>
      <c r="C30" s="199">
        <v>9</v>
      </c>
      <c r="D30" s="199">
        <v>6</v>
      </c>
      <c r="E30" s="199">
        <v>7</v>
      </c>
      <c r="F30" s="199">
        <v>4</v>
      </c>
      <c r="G30" s="199">
        <v>3</v>
      </c>
      <c r="H30" s="199">
        <v>2</v>
      </c>
      <c r="I30" s="199">
        <v>4</v>
      </c>
      <c r="J30" s="199">
        <v>3</v>
      </c>
      <c r="K30" s="199">
        <v>1</v>
      </c>
      <c r="L30" s="199">
        <v>5</v>
      </c>
      <c r="M30" s="199">
        <v>4</v>
      </c>
      <c r="N30" s="199">
        <v>2</v>
      </c>
      <c r="O30" s="199">
        <v>5</v>
      </c>
      <c r="P30" s="199">
        <v>4</v>
      </c>
      <c r="Q30" s="199">
        <v>2</v>
      </c>
      <c r="R30" s="199">
        <v>4</v>
      </c>
      <c r="S30" s="199">
        <v>3</v>
      </c>
      <c r="T30" s="199">
        <v>2</v>
      </c>
      <c r="U30" s="199"/>
      <c r="V30" s="199"/>
      <c r="W30" s="199"/>
      <c r="X30" s="204">
        <f t="shared" si="0"/>
        <v>23.333333333333332</v>
      </c>
      <c r="Y30" s="205"/>
      <c r="Z30" s="65" t="s">
        <v>138</v>
      </c>
    </row>
    <row r="31" spans="2:26" s="65" customFormat="1" ht="15.75" customHeight="1" x14ac:dyDescent="0.25">
      <c r="B31" s="41">
        <v>24</v>
      </c>
      <c r="C31" s="199">
        <v>7</v>
      </c>
      <c r="D31" s="199">
        <v>7</v>
      </c>
      <c r="E31" s="199">
        <v>8</v>
      </c>
      <c r="F31" s="199">
        <v>5</v>
      </c>
      <c r="G31" s="199">
        <v>2</v>
      </c>
      <c r="H31" s="199">
        <v>2</v>
      </c>
      <c r="I31" s="199">
        <v>4</v>
      </c>
      <c r="J31" s="199">
        <v>3</v>
      </c>
      <c r="K31" s="199">
        <v>3</v>
      </c>
      <c r="L31" s="199">
        <v>4</v>
      </c>
      <c r="M31" s="199">
        <v>3</v>
      </c>
      <c r="N31" s="199">
        <v>4</v>
      </c>
      <c r="O31" s="199">
        <v>4</v>
      </c>
      <c r="P31" s="199">
        <v>4</v>
      </c>
      <c r="Q31" s="199">
        <v>3</v>
      </c>
      <c r="R31" s="199">
        <v>3</v>
      </c>
      <c r="S31" s="199">
        <v>2</v>
      </c>
      <c r="T31" s="199">
        <v>2</v>
      </c>
      <c r="U31" s="199"/>
      <c r="V31" s="199"/>
      <c r="W31" s="199">
        <v>2</v>
      </c>
      <c r="X31" s="204">
        <f t="shared" si="0"/>
        <v>21.333333333333332</v>
      </c>
      <c r="Y31" s="183"/>
      <c r="Z31" s="65" t="s">
        <v>140</v>
      </c>
    </row>
    <row r="32" spans="2:26" s="65" customFormat="1" ht="15.75" customHeight="1" x14ac:dyDescent="0.25">
      <c r="B32" s="41">
        <v>25</v>
      </c>
      <c r="C32" s="206">
        <v>7</v>
      </c>
      <c r="D32" s="206">
        <v>9</v>
      </c>
      <c r="E32" s="206">
        <v>8</v>
      </c>
      <c r="F32" s="206">
        <v>3</v>
      </c>
      <c r="G32" s="206">
        <v>3</v>
      </c>
      <c r="H32" s="206">
        <v>2</v>
      </c>
      <c r="I32" s="206">
        <v>3</v>
      </c>
      <c r="J32" s="206">
        <v>2</v>
      </c>
      <c r="K32" s="206">
        <v>3</v>
      </c>
      <c r="L32" s="206">
        <v>4</v>
      </c>
      <c r="M32" s="206">
        <v>4</v>
      </c>
      <c r="N32" s="206">
        <v>4</v>
      </c>
      <c r="O32" s="206">
        <v>4</v>
      </c>
      <c r="P32" s="206">
        <v>4</v>
      </c>
      <c r="Q32" s="206">
        <v>4</v>
      </c>
      <c r="R32" s="206">
        <v>4</v>
      </c>
      <c r="S32" s="206">
        <v>4</v>
      </c>
      <c r="T32" s="206">
        <v>4</v>
      </c>
      <c r="U32" s="206"/>
      <c r="V32" s="206"/>
      <c r="W32" s="206"/>
      <c r="X32" s="204">
        <f t="shared" si="0"/>
        <v>25.333333333333332</v>
      </c>
      <c r="Y32" s="207">
        <v>3</v>
      </c>
      <c r="Z32" s="65" t="s">
        <v>133</v>
      </c>
    </row>
    <row r="33" spans="2:26" s="65" customFormat="1" ht="15.75" customHeight="1" x14ac:dyDescent="0.25">
      <c r="B33" s="41">
        <v>26</v>
      </c>
      <c r="C33" s="202">
        <v>8</v>
      </c>
      <c r="D33" s="202">
        <v>8</v>
      </c>
      <c r="E33" s="202">
        <v>8</v>
      </c>
      <c r="F33" s="202">
        <v>4</v>
      </c>
      <c r="G33" s="202">
        <v>3</v>
      </c>
      <c r="H33" s="202">
        <v>2</v>
      </c>
      <c r="I33" s="202">
        <v>4</v>
      </c>
      <c r="J33" s="202">
        <v>5</v>
      </c>
      <c r="K33" s="202">
        <v>1</v>
      </c>
      <c r="L33" s="202">
        <v>4</v>
      </c>
      <c r="M33" s="202">
        <v>4</v>
      </c>
      <c r="N33" s="202">
        <v>2</v>
      </c>
      <c r="O33" s="202">
        <v>4</v>
      </c>
      <c r="P33" s="202">
        <v>3</v>
      </c>
      <c r="Q33" s="202">
        <v>2</v>
      </c>
      <c r="R33" s="202">
        <v>4</v>
      </c>
      <c r="S33" s="202">
        <v>4</v>
      </c>
      <c r="T33" s="202">
        <v>3</v>
      </c>
      <c r="U33" s="202"/>
      <c r="V33" s="202"/>
      <c r="W33" s="202"/>
      <c r="X33" s="204">
        <f t="shared" si="0"/>
        <v>24.333333333333332</v>
      </c>
      <c r="Y33" s="202"/>
      <c r="Z33" s="65" t="s">
        <v>159</v>
      </c>
    </row>
    <row r="34" spans="2:26" s="65" customFormat="1" ht="23.25" customHeight="1" x14ac:dyDescent="0.25">
      <c r="B34" s="189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2"/>
      <c r="Y34" s="190"/>
    </row>
    <row r="35" spans="2:26" s="65" customFormat="1" ht="23.25" customHeight="1" x14ac:dyDescent="0.25">
      <c r="B35" s="189"/>
      <c r="C35" s="190"/>
      <c r="D35" s="190"/>
      <c r="E35" s="190"/>
      <c r="F35" s="190"/>
      <c r="G35" s="190"/>
      <c r="H35" s="190"/>
      <c r="I35" s="190"/>
      <c r="J35" s="190"/>
      <c r="K35" s="190"/>
      <c r="L35" s="190"/>
      <c r="M35" s="190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2"/>
      <c r="Y35" s="190"/>
    </row>
    <row r="36" spans="2:26" s="65" customFormat="1" ht="23.25" customHeight="1" x14ac:dyDescent="0.25">
      <c r="B36" s="189"/>
      <c r="C36" s="190"/>
      <c r="D36" s="190"/>
      <c r="E36" s="190"/>
      <c r="F36" s="190"/>
      <c r="G36" s="190"/>
      <c r="H36" s="190"/>
      <c r="I36" s="190"/>
      <c r="J36" s="190"/>
      <c r="K36" s="190"/>
      <c r="L36" s="190"/>
      <c r="M36" s="190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2"/>
      <c r="Y36" s="190"/>
    </row>
    <row r="37" spans="2:26" s="65" customFormat="1" ht="23.25" customHeight="1" x14ac:dyDescent="0.25">
      <c r="B37" s="189"/>
      <c r="C37" s="190"/>
      <c r="D37" s="190"/>
      <c r="E37" s="190"/>
      <c r="F37" s="190"/>
      <c r="G37" s="190"/>
      <c r="H37" s="190"/>
      <c r="I37" s="190"/>
      <c r="J37" s="190"/>
      <c r="K37" s="190"/>
      <c r="L37" s="190"/>
      <c r="M37" s="190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2"/>
      <c r="Y37" s="190"/>
    </row>
    <row r="38" spans="2:26" s="65" customFormat="1" ht="23.25" customHeight="1" x14ac:dyDescent="0.25">
      <c r="B38" s="189"/>
      <c r="C38" s="190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2"/>
      <c r="Y38" s="190"/>
    </row>
    <row r="39" spans="2:26" s="65" customFormat="1" ht="23.25" customHeight="1" x14ac:dyDescent="0.25">
      <c r="B39" s="189"/>
      <c r="C39" s="190"/>
      <c r="D39" s="190"/>
      <c r="E39" s="190"/>
      <c r="F39" s="190"/>
      <c r="G39" s="190"/>
      <c r="H39" s="190"/>
      <c r="I39" s="190"/>
      <c r="J39" s="190"/>
      <c r="K39" s="190"/>
      <c r="L39" s="190"/>
      <c r="M39" s="190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2"/>
      <c r="Y39" s="190"/>
    </row>
    <row r="40" spans="2:26" s="65" customFormat="1" ht="23.25" customHeight="1" x14ac:dyDescent="0.25">
      <c r="B40" s="189"/>
      <c r="C40" s="190"/>
      <c r="D40" s="190"/>
      <c r="E40" s="190"/>
      <c r="F40" s="190"/>
      <c r="G40" s="190"/>
      <c r="H40" s="190"/>
      <c r="I40" s="190"/>
      <c r="J40" s="190"/>
      <c r="K40" s="190"/>
      <c r="L40" s="190"/>
      <c r="M40" s="190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2"/>
      <c r="Y40" s="190"/>
    </row>
    <row r="41" spans="2:26" s="65" customFormat="1" ht="23.25" customHeight="1" x14ac:dyDescent="0.25">
      <c r="B41" s="189"/>
      <c r="C41" s="190"/>
      <c r="D41" s="190"/>
      <c r="E41" s="190"/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2"/>
      <c r="Y41" s="190"/>
    </row>
    <row r="42" spans="2:26" s="65" customFormat="1" ht="23.25" customHeight="1" x14ac:dyDescent="0.25">
      <c r="B42" s="189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2"/>
      <c r="Y42" s="190"/>
    </row>
    <row r="43" spans="2:26" s="65" customFormat="1" ht="23.25" customHeight="1" x14ac:dyDescent="0.25"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2"/>
      <c r="Y43" s="190"/>
    </row>
    <row r="44" spans="2:26" s="65" customFormat="1" ht="23.25" customHeight="1" x14ac:dyDescent="0.25">
      <c r="B44" s="189"/>
      <c r="C44" s="190"/>
      <c r="D44" s="190"/>
      <c r="E44" s="190"/>
      <c r="F44" s="190"/>
      <c r="G44" s="190"/>
      <c r="H44" s="190"/>
      <c r="I44" s="190"/>
      <c r="J44" s="190"/>
      <c r="K44" s="190"/>
      <c r="L44" s="190"/>
      <c r="M44" s="190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2"/>
      <c r="Y44" s="190"/>
    </row>
    <row r="45" spans="2:26" s="65" customFormat="1" ht="23.25" customHeight="1" x14ac:dyDescent="0.25">
      <c r="B45" s="189"/>
      <c r="C45" s="190"/>
      <c r="D45" s="190"/>
      <c r="E45" s="190"/>
      <c r="F45" s="190"/>
      <c r="G45" s="190"/>
      <c r="H45" s="190"/>
      <c r="I45" s="190"/>
      <c r="J45" s="190"/>
      <c r="K45" s="190"/>
      <c r="L45" s="190"/>
      <c r="M45" s="190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2"/>
      <c r="Y45" s="190"/>
    </row>
    <row r="46" spans="2:26" s="65" customFormat="1" ht="23.25" customHeight="1" x14ac:dyDescent="0.25">
      <c r="B46" s="189"/>
      <c r="C46" s="190"/>
      <c r="D46" s="190"/>
      <c r="E46" s="190"/>
      <c r="F46" s="190"/>
      <c r="G46" s="190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0"/>
      <c r="U46" s="190"/>
      <c r="V46" s="190"/>
      <c r="W46" s="190"/>
      <c r="X46" s="192"/>
      <c r="Y46" s="190"/>
    </row>
    <row r="47" spans="2:26" s="65" customFormat="1" ht="23.25" customHeight="1" x14ac:dyDescent="0.25">
      <c r="B47" s="189"/>
      <c r="C47" s="190"/>
      <c r="D47" s="190"/>
      <c r="E47" s="190"/>
      <c r="F47" s="190"/>
      <c r="G47" s="190"/>
      <c r="H47" s="190"/>
      <c r="I47" s="190"/>
      <c r="J47" s="190"/>
      <c r="K47" s="190"/>
      <c r="L47" s="190"/>
      <c r="M47" s="190"/>
      <c r="N47" s="190"/>
      <c r="O47" s="190"/>
      <c r="P47" s="190"/>
      <c r="Q47" s="190"/>
      <c r="R47" s="190"/>
      <c r="S47" s="190"/>
      <c r="T47" s="190"/>
      <c r="U47" s="190"/>
      <c r="V47" s="190"/>
      <c r="W47" s="190"/>
      <c r="X47" s="192"/>
      <c r="Y47" s="190"/>
    </row>
    <row r="48" spans="2:26" s="65" customFormat="1" ht="23.25" customHeight="1" x14ac:dyDescent="0.25">
      <c r="B48" s="189"/>
      <c r="C48" s="190"/>
      <c r="D48" s="190"/>
      <c r="E48" s="190"/>
      <c r="F48" s="190"/>
      <c r="G48" s="190"/>
      <c r="H48" s="190"/>
      <c r="I48" s="190"/>
      <c r="J48" s="190"/>
      <c r="K48" s="190"/>
      <c r="L48" s="190"/>
      <c r="M48" s="190"/>
      <c r="N48" s="190"/>
      <c r="O48" s="190"/>
      <c r="P48" s="190"/>
      <c r="Q48" s="190"/>
      <c r="R48" s="190"/>
      <c r="S48" s="190"/>
      <c r="T48" s="190"/>
      <c r="U48" s="190"/>
      <c r="V48" s="190"/>
      <c r="W48" s="190"/>
      <c r="X48" s="192"/>
      <c r="Y48" s="190"/>
    </row>
    <row r="49" spans="2:25" s="65" customFormat="1" ht="23.25" customHeight="1" x14ac:dyDescent="0.25">
      <c r="B49" s="189"/>
      <c r="C49" s="190"/>
      <c r="D49" s="190"/>
      <c r="E49" s="190"/>
      <c r="F49" s="190"/>
      <c r="G49" s="190"/>
      <c r="H49" s="190"/>
      <c r="I49" s="190"/>
      <c r="J49" s="190"/>
      <c r="K49" s="190"/>
      <c r="L49" s="190"/>
      <c r="M49" s="190"/>
      <c r="N49" s="190"/>
      <c r="O49" s="190"/>
      <c r="P49" s="190"/>
      <c r="Q49" s="190"/>
      <c r="R49" s="190"/>
      <c r="S49" s="190"/>
      <c r="T49" s="190"/>
      <c r="U49" s="190"/>
      <c r="V49" s="190"/>
      <c r="W49" s="190"/>
      <c r="X49" s="192"/>
      <c r="Y49" s="190"/>
    </row>
    <row r="50" spans="2:25" s="65" customFormat="1" ht="23.25" customHeight="1" x14ac:dyDescent="0.25">
      <c r="B50" s="189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2"/>
      <c r="Y50" s="190"/>
    </row>
    <row r="51" spans="2:25" s="65" customFormat="1" ht="23.25" customHeight="1" x14ac:dyDescent="0.25">
      <c r="B51" s="189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N51" s="190"/>
      <c r="O51" s="190"/>
      <c r="P51" s="190"/>
      <c r="Q51" s="190"/>
      <c r="R51" s="190"/>
      <c r="S51" s="190"/>
      <c r="T51" s="190"/>
      <c r="U51" s="190"/>
      <c r="V51" s="190"/>
      <c r="W51" s="190"/>
      <c r="X51" s="192"/>
      <c r="Y51" s="190"/>
    </row>
    <row r="52" spans="2:25" s="65" customFormat="1" ht="23.25" customHeight="1" x14ac:dyDescent="0.25">
      <c r="B52" s="189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2"/>
      <c r="Y52" s="190"/>
    </row>
    <row r="53" spans="2:25" s="65" customFormat="1" ht="23.25" customHeight="1" x14ac:dyDescent="0.25">
      <c r="B53" s="189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2"/>
      <c r="Y53" s="190"/>
    </row>
    <row r="54" spans="2:25" s="65" customFormat="1" ht="23.25" customHeight="1" x14ac:dyDescent="0.25">
      <c r="B54" s="189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2"/>
      <c r="Y54" s="190"/>
    </row>
    <row r="55" spans="2:25" s="65" customFormat="1" ht="23.25" customHeight="1" x14ac:dyDescent="0.25">
      <c r="B55" s="189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N55" s="190"/>
      <c r="O55" s="190"/>
      <c r="P55" s="190"/>
      <c r="Q55" s="190"/>
      <c r="R55" s="190"/>
      <c r="S55" s="190"/>
      <c r="T55" s="190"/>
      <c r="U55" s="190"/>
      <c r="V55" s="190"/>
      <c r="W55" s="190"/>
      <c r="X55" s="192"/>
      <c r="Y55" s="190"/>
    </row>
    <row r="56" spans="2:25" s="65" customFormat="1" ht="23.25" customHeight="1" x14ac:dyDescent="0.25">
      <c r="B56" s="189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0"/>
      <c r="T56" s="190"/>
      <c r="U56" s="190"/>
      <c r="V56" s="190"/>
      <c r="W56" s="190"/>
      <c r="X56" s="192"/>
      <c r="Y56" s="190"/>
    </row>
    <row r="57" spans="2:25" s="65" customFormat="1" ht="23.25" customHeight="1" x14ac:dyDescent="0.25">
      <c r="B57" s="189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0"/>
      <c r="T57" s="190"/>
      <c r="U57" s="190"/>
      <c r="V57" s="190"/>
      <c r="W57" s="190"/>
      <c r="X57" s="192"/>
      <c r="Y57" s="190"/>
    </row>
    <row r="58" spans="2:25" s="65" customFormat="1" ht="23.25" customHeight="1" x14ac:dyDescent="0.25">
      <c r="B58" s="189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0"/>
      <c r="T58" s="190"/>
      <c r="U58" s="190"/>
      <c r="V58" s="190"/>
      <c r="W58" s="190"/>
      <c r="X58" s="192"/>
      <c r="Y58" s="190"/>
    </row>
    <row r="59" spans="2:25" s="65" customFormat="1" ht="23.25" customHeight="1" x14ac:dyDescent="0.25">
      <c r="B59" s="189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0"/>
      <c r="T59" s="190"/>
      <c r="U59" s="190"/>
      <c r="V59" s="190"/>
      <c r="W59" s="190"/>
      <c r="X59" s="192"/>
      <c r="Y59" s="190"/>
    </row>
    <row r="60" spans="2:25" s="65" customFormat="1" ht="23.25" customHeight="1" x14ac:dyDescent="0.25">
      <c r="B60" s="189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0"/>
      <c r="T60" s="190"/>
      <c r="U60" s="190"/>
      <c r="V60" s="190"/>
      <c r="W60" s="190"/>
      <c r="X60" s="192"/>
      <c r="Y60" s="190"/>
    </row>
    <row r="61" spans="2:25" s="65" customFormat="1" ht="23.25" customHeight="1" x14ac:dyDescent="0.25">
      <c r="B61" s="189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0"/>
      <c r="T61" s="190"/>
      <c r="U61" s="190"/>
      <c r="V61" s="190"/>
      <c r="W61" s="190"/>
      <c r="X61" s="192"/>
      <c r="Y61" s="190"/>
    </row>
    <row r="62" spans="2:25" s="65" customFormat="1" ht="23.25" customHeight="1" x14ac:dyDescent="0.25">
      <c r="B62" s="189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90"/>
      <c r="W62" s="190"/>
      <c r="X62" s="192"/>
      <c r="Y62" s="190"/>
    </row>
    <row r="63" spans="2:25" s="65" customFormat="1" ht="23.25" customHeight="1" x14ac:dyDescent="0.25">
      <c r="B63" s="189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0"/>
      <c r="T63" s="190"/>
      <c r="U63" s="190"/>
      <c r="V63" s="190"/>
      <c r="W63" s="190"/>
      <c r="X63" s="192"/>
      <c r="Y63" s="190"/>
    </row>
    <row r="64" spans="2:25" s="65" customFormat="1" ht="23.25" customHeight="1" x14ac:dyDescent="0.25">
      <c r="B64" s="189"/>
      <c r="C64" s="190"/>
      <c r="D64" s="190"/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0"/>
      <c r="T64" s="190"/>
      <c r="U64" s="190"/>
      <c r="V64" s="190"/>
      <c r="W64" s="190"/>
      <c r="X64" s="192"/>
      <c r="Y64" s="190"/>
    </row>
    <row r="65" spans="2:25" s="65" customFormat="1" ht="23.25" customHeight="1" x14ac:dyDescent="0.25">
      <c r="B65" s="189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2"/>
      <c r="Y65" s="190"/>
    </row>
    <row r="66" spans="2:25" s="65" customFormat="1" ht="23.25" customHeight="1" x14ac:dyDescent="0.25">
      <c r="B66" s="189"/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2"/>
      <c r="Y66" s="190"/>
    </row>
    <row r="67" spans="2:25" s="65" customFormat="1" ht="23.25" customHeight="1" x14ac:dyDescent="0.25">
      <c r="B67" s="189"/>
      <c r="C67" s="190"/>
      <c r="D67" s="190"/>
      <c r="E67" s="190"/>
      <c r="F67" s="190"/>
      <c r="G67" s="190"/>
      <c r="H67" s="190"/>
      <c r="I67" s="190"/>
      <c r="J67" s="190"/>
      <c r="K67" s="190"/>
      <c r="L67" s="190"/>
      <c r="M67" s="190"/>
      <c r="N67" s="190"/>
      <c r="O67" s="190"/>
      <c r="P67" s="190"/>
      <c r="Q67" s="190"/>
      <c r="R67" s="190"/>
      <c r="S67" s="190"/>
      <c r="T67" s="190"/>
      <c r="U67" s="190"/>
      <c r="V67" s="190"/>
      <c r="W67" s="190"/>
      <c r="X67" s="192"/>
      <c r="Y67" s="190"/>
    </row>
    <row r="68" spans="2:25" s="65" customFormat="1" ht="23.25" customHeight="1" x14ac:dyDescent="0.25">
      <c r="B68" s="189"/>
      <c r="C68" s="190"/>
      <c r="D68" s="190"/>
      <c r="E68" s="190"/>
      <c r="F68" s="190"/>
      <c r="G68" s="190"/>
      <c r="H68" s="190"/>
      <c r="I68" s="190"/>
      <c r="J68" s="190"/>
      <c r="K68" s="190"/>
      <c r="L68" s="190"/>
      <c r="M68" s="190"/>
      <c r="N68" s="190"/>
      <c r="O68" s="190"/>
      <c r="P68" s="190"/>
      <c r="Q68" s="190"/>
      <c r="R68" s="190"/>
      <c r="S68" s="190"/>
      <c r="T68" s="190"/>
      <c r="U68" s="190"/>
      <c r="V68" s="190"/>
      <c r="W68" s="190"/>
      <c r="X68" s="192"/>
      <c r="Y68" s="190"/>
    </row>
    <row r="69" spans="2:25" s="65" customFormat="1" ht="23.25" customHeight="1" x14ac:dyDescent="0.25">
      <c r="B69" s="189"/>
      <c r="C69" s="190"/>
      <c r="D69" s="190"/>
      <c r="E69" s="190"/>
      <c r="F69" s="190"/>
      <c r="G69" s="190"/>
      <c r="H69" s="190"/>
      <c r="I69" s="190"/>
      <c r="J69" s="190"/>
      <c r="K69" s="190"/>
      <c r="L69" s="190"/>
      <c r="M69" s="190"/>
      <c r="N69" s="190"/>
      <c r="O69" s="190"/>
      <c r="P69" s="190"/>
      <c r="Q69" s="190"/>
      <c r="R69" s="190"/>
      <c r="S69" s="190"/>
      <c r="T69" s="190"/>
      <c r="U69" s="190"/>
      <c r="V69" s="190"/>
      <c r="W69" s="190"/>
      <c r="X69" s="192"/>
      <c r="Y69" s="190"/>
    </row>
    <row r="70" spans="2:25" s="65" customFormat="1" ht="23.25" customHeight="1" x14ac:dyDescent="0.25">
      <c r="B70" s="189"/>
      <c r="C70" s="190"/>
      <c r="D70" s="190"/>
      <c r="E70" s="190"/>
      <c r="F70" s="190"/>
      <c r="G70" s="190"/>
      <c r="H70" s="190"/>
      <c r="I70" s="190"/>
      <c r="J70" s="190"/>
      <c r="K70" s="190"/>
      <c r="L70" s="190"/>
      <c r="M70" s="190"/>
      <c r="N70" s="190"/>
      <c r="O70" s="190"/>
      <c r="P70" s="190"/>
      <c r="Q70" s="190"/>
      <c r="R70" s="190"/>
      <c r="S70" s="190"/>
      <c r="T70" s="190"/>
      <c r="U70" s="190"/>
      <c r="V70" s="190"/>
      <c r="W70" s="190"/>
      <c r="X70" s="192"/>
      <c r="Y70" s="190"/>
    </row>
    <row r="71" spans="2:25" s="65" customFormat="1" ht="23.25" customHeight="1" x14ac:dyDescent="0.25">
      <c r="B71" s="189"/>
      <c r="C71" s="190"/>
      <c r="D71" s="190"/>
      <c r="E71" s="190"/>
      <c r="F71" s="190"/>
      <c r="G71" s="190"/>
      <c r="H71" s="190"/>
      <c r="I71" s="190"/>
      <c r="J71" s="190"/>
      <c r="K71" s="190"/>
      <c r="L71" s="190"/>
      <c r="M71" s="190"/>
      <c r="N71" s="190"/>
      <c r="O71" s="190"/>
      <c r="P71" s="190"/>
      <c r="Q71" s="190"/>
      <c r="R71" s="190"/>
      <c r="S71" s="190"/>
      <c r="T71" s="190"/>
      <c r="U71" s="190"/>
      <c r="V71" s="190"/>
      <c r="W71" s="190"/>
      <c r="X71" s="192"/>
      <c r="Y71" s="190"/>
    </row>
    <row r="72" spans="2:25" s="65" customFormat="1" ht="23.25" customHeight="1" x14ac:dyDescent="0.25">
      <c r="B72" s="189"/>
      <c r="C72" s="190"/>
      <c r="D72" s="190"/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190"/>
      <c r="S72" s="190"/>
      <c r="T72" s="190"/>
      <c r="U72" s="190"/>
      <c r="V72" s="190"/>
      <c r="W72" s="190"/>
      <c r="X72" s="192"/>
      <c r="Y72" s="190"/>
    </row>
    <row r="73" spans="2:25" s="65" customFormat="1" ht="23.25" customHeight="1" x14ac:dyDescent="0.25">
      <c r="B73" s="189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190"/>
      <c r="S73" s="190"/>
      <c r="T73" s="190"/>
      <c r="U73" s="190"/>
      <c r="V73" s="190"/>
      <c r="W73" s="190"/>
      <c r="X73" s="192"/>
      <c r="Y73" s="190"/>
    </row>
    <row r="74" spans="2:25" s="65" customFormat="1" ht="23.25" customHeight="1" x14ac:dyDescent="0.25">
      <c r="B74" s="189"/>
      <c r="C74" s="190"/>
      <c r="D74" s="190"/>
      <c r="E74" s="190"/>
      <c r="F74" s="190"/>
      <c r="G74" s="190"/>
      <c r="H74" s="190"/>
      <c r="I74" s="190"/>
      <c r="J74" s="190"/>
      <c r="K74" s="190"/>
      <c r="L74" s="190"/>
      <c r="M74" s="190"/>
      <c r="N74" s="190"/>
      <c r="O74" s="190"/>
      <c r="P74" s="190"/>
      <c r="Q74" s="190"/>
      <c r="R74" s="190"/>
      <c r="S74" s="190"/>
      <c r="T74" s="190"/>
      <c r="U74" s="190"/>
      <c r="V74" s="190"/>
      <c r="W74" s="190"/>
      <c r="X74" s="192"/>
      <c r="Y74" s="190"/>
    </row>
    <row r="75" spans="2:25" s="65" customFormat="1" ht="23.25" customHeight="1" x14ac:dyDescent="0.25">
      <c r="B75" s="189"/>
      <c r="C75" s="190"/>
      <c r="D75" s="190"/>
      <c r="E75" s="190"/>
      <c r="F75" s="190"/>
      <c r="G75" s="190"/>
      <c r="H75" s="190"/>
      <c r="I75" s="190"/>
      <c r="J75" s="190"/>
      <c r="K75" s="190"/>
      <c r="L75" s="190"/>
      <c r="M75" s="190"/>
      <c r="N75" s="190"/>
      <c r="O75" s="190"/>
      <c r="P75" s="190"/>
      <c r="Q75" s="190"/>
      <c r="R75" s="190"/>
      <c r="S75" s="190"/>
      <c r="T75" s="190"/>
      <c r="U75" s="190"/>
      <c r="V75" s="190"/>
      <c r="W75" s="190"/>
      <c r="X75" s="192"/>
      <c r="Y75" s="190"/>
    </row>
    <row r="76" spans="2:25" s="65" customFormat="1" ht="23.25" customHeight="1" x14ac:dyDescent="0.25">
      <c r="B76" s="189"/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2"/>
      <c r="Y76" s="190"/>
    </row>
    <row r="77" spans="2:25" s="65" customFormat="1" ht="23.25" customHeight="1" x14ac:dyDescent="0.25">
      <c r="B77" s="189"/>
      <c r="C77" s="190"/>
      <c r="D77" s="190"/>
      <c r="E77" s="190"/>
      <c r="F77" s="190"/>
      <c r="G77" s="190"/>
      <c r="H77" s="190"/>
      <c r="I77" s="190"/>
      <c r="J77" s="190"/>
      <c r="K77" s="190"/>
      <c r="L77" s="190"/>
      <c r="M77" s="190"/>
      <c r="N77" s="190"/>
      <c r="O77" s="190"/>
      <c r="P77" s="190"/>
      <c r="Q77" s="190"/>
      <c r="R77" s="190"/>
      <c r="S77" s="190"/>
      <c r="T77" s="190"/>
      <c r="U77" s="190"/>
      <c r="V77" s="190"/>
      <c r="W77" s="190"/>
      <c r="X77" s="192"/>
      <c r="Y77" s="190"/>
    </row>
    <row r="78" spans="2:25" s="65" customFormat="1" ht="23.25" customHeight="1" x14ac:dyDescent="0.25">
      <c r="B78" s="189"/>
      <c r="C78" s="190"/>
      <c r="D78" s="190"/>
      <c r="E78" s="190"/>
      <c r="F78" s="190"/>
      <c r="G78" s="1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190"/>
      <c r="U78" s="190"/>
      <c r="V78" s="190"/>
      <c r="W78" s="190"/>
      <c r="X78" s="192"/>
      <c r="Y78" s="190"/>
    </row>
    <row r="79" spans="2:25" s="65" customFormat="1" ht="23.25" customHeight="1" x14ac:dyDescent="0.25">
      <c r="B79" s="189"/>
      <c r="C79" s="190"/>
      <c r="D79" s="190"/>
      <c r="E79" s="190"/>
      <c r="F79" s="190"/>
      <c r="G79" s="190"/>
      <c r="H79" s="190"/>
      <c r="I79" s="190"/>
      <c r="J79" s="190"/>
      <c r="K79" s="190"/>
      <c r="L79" s="190"/>
      <c r="M79" s="190"/>
      <c r="N79" s="190"/>
      <c r="O79" s="190"/>
      <c r="P79" s="190"/>
      <c r="Q79" s="190"/>
      <c r="R79" s="190"/>
      <c r="S79" s="190"/>
      <c r="T79" s="190"/>
      <c r="U79" s="190"/>
      <c r="V79" s="190"/>
      <c r="W79" s="190"/>
      <c r="X79" s="192"/>
      <c r="Y79" s="190"/>
    </row>
    <row r="80" spans="2:25" s="65" customFormat="1" ht="23.25" customHeight="1" x14ac:dyDescent="0.25">
      <c r="B80" s="189"/>
      <c r="C80" s="190"/>
      <c r="D80" s="190"/>
      <c r="E80" s="190"/>
      <c r="F80" s="190"/>
      <c r="G80" s="190"/>
      <c r="H80" s="190"/>
      <c r="I80" s="190"/>
      <c r="J80" s="190"/>
      <c r="K80" s="190"/>
      <c r="L80" s="190"/>
      <c r="M80" s="190"/>
      <c r="N80" s="190"/>
      <c r="O80" s="190"/>
      <c r="P80" s="190"/>
      <c r="Q80" s="190"/>
      <c r="R80" s="190"/>
      <c r="S80" s="190"/>
      <c r="T80" s="190"/>
      <c r="U80" s="190"/>
      <c r="V80" s="190"/>
      <c r="W80" s="190"/>
      <c r="X80" s="192"/>
      <c r="Y80" s="190"/>
    </row>
    <row r="81" spans="2:25" s="65" customFormat="1" ht="23.25" customHeight="1" x14ac:dyDescent="0.25"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190"/>
      <c r="W81" s="190"/>
      <c r="X81" s="192"/>
      <c r="Y81" s="190"/>
    </row>
    <row r="82" spans="2:25" s="65" customFormat="1" ht="23.25" customHeight="1" x14ac:dyDescent="0.25">
      <c r="B82" s="189"/>
      <c r="C82" s="190"/>
      <c r="D82" s="190"/>
      <c r="E82" s="190"/>
      <c r="F82" s="190"/>
      <c r="G82" s="190"/>
      <c r="H82" s="190"/>
      <c r="I82" s="190"/>
      <c r="J82" s="190"/>
      <c r="K82" s="190"/>
      <c r="L82" s="190"/>
      <c r="M82" s="190"/>
      <c r="N82" s="190"/>
      <c r="O82" s="190"/>
      <c r="P82" s="190"/>
      <c r="Q82" s="190"/>
      <c r="R82" s="190"/>
      <c r="S82" s="190"/>
      <c r="T82" s="190"/>
      <c r="U82" s="190"/>
      <c r="V82" s="190"/>
      <c r="W82" s="190"/>
      <c r="X82" s="192"/>
      <c r="Y82" s="190"/>
    </row>
    <row r="83" spans="2:25" s="65" customFormat="1" ht="23.25" customHeight="1" x14ac:dyDescent="0.25">
      <c r="B83" s="189"/>
      <c r="C83" s="190"/>
      <c r="D83" s="190"/>
      <c r="E83" s="190"/>
      <c r="F83" s="190"/>
      <c r="G83" s="190"/>
      <c r="H83" s="190"/>
      <c r="I83" s="190"/>
      <c r="J83" s="190"/>
      <c r="K83" s="190"/>
      <c r="L83" s="190"/>
      <c r="M83" s="190"/>
      <c r="N83" s="190"/>
      <c r="O83" s="190"/>
      <c r="P83" s="190"/>
      <c r="Q83" s="190"/>
      <c r="R83" s="190"/>
      <c r="S83" s="190"/>
      <c r="T83" s="190"/>
      <c r="U83" s="190"/>
      <c r="V83" s="190"/>
      <c r="W83" s="190"/>
      <c r="X83" s="192"/>
      <c r="Y83" s="190"/>
    </row>
    <row r="84" spans="2:25" s="65" customFormat="1" ht="23.25" customHeight="1" x14ac:dyDescent="0.25">
      <c r="B84" s="189"/>
      <c r="C84" s="190"/>
      <c r="D84" s="190"/>
      <c r="E84" s="190"/>
      <c r="F84" s="190"/>
      <c r="G84" s="190"/>
      <c r="H84" s="190"/>
      <c r="I84" s="190"/>
      <c r="J84" s="190"/>
      <c r="K84" s="190"/>
      <c r="L84" s="190"/>
      <c r="M84" s="190"/>
      <c r="N84" s="190"/>
      <c r="O84" s="190"/>
      <c r="P84" s="190"/>
      <c r="Q84" s="190"/>
      <c r="R84" s="190"/>
      <c r="S84" s="190"/>
      <c r="T84" s="190"/>
      <c r="U84" s="190"/>
      <c r="V84" s="190"/>
      <c r="W84" s="190"/>
      <c r="X84" s="192"/>
      <c r="Y84" s="190"/>
    </row>
    <row r="85" spans="2:25" s="65" customFormat="1" ht="23.25" customHeight="1" x14ac:dyDescent="0.25">
      <c r="B85" s="189"/>
      <c r="C85" s="190"/>
      <c r="D85" s="190"/>
      <c r="E85" s="190"/>
      <c r="F85" s="190"/>
      <c r="G85" s="190"/>
      <c r="H85" s="190"/>
      <c r="I85" s="190"/>
      <c r="J85" s="190"/>
      <c r="K85" s="190"/>
      <c r="L85" s="190"/>
      <c r="M85" s="190"/>
      <c r="N85" s="190"/>
      <c r="O85" s="190"/>
      <c r="P85" s="190"/>
      <c r="Q85" s="190"/>
      <c r="R85" s="190"/>
      <c r="S85" s="190"/>
      <c r="T85" s="190"/>
      <c r="U85" s="190"/>
      <c r="V85" s="190"/>
      <c r="W85" s="190"/>
      <c r="X85" s="192"/>
      <c r="Y85" s="190"/>
    </row>
    <row r="86" spans="2:25" s="65" customFormat="1" ht="23.25" customHeight="1" x14ac:dyDescent="0.25">
      <c r="B86" s="189"/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0"/>
      <c r="Q86" s="190"/>
      <c r="R86" s="190"/>
      <c r="S86" s="190"/>
      <c r="T86" s="190"/>
      <c r="U86" s="190"/>
      <c r="V86" s="190"/>
      <c r="W86" s="190"/>
      <c r="X86" s="192"/>
      <c r="Y86" s="190"/>
    </row>
    <row r="87" spans="2:25" s="65" customFormat="1" ht="23.25" customHeight="1" x14ac:dyDescent="0.25">
      <c r="B87" s="189"/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0"/>
      <c r="Q87" s="190"/>
      <c r="R87" s="190"/>
      <c r="S87" s="190"/>
      <c r="T87" s="190"/>
      <c r="U87" s="190"/>
      <c r="V87" s="190"/>
      <c r="W87" s="190"/>
      <c r="X87" s="192"/>
      <c r="Y87" s="190"/>
    </row>
    <row r="88" spans="2:25" s="65" customFormat="1" ht="23.25" customHeight="1" x14ac:dyDescent="0.25">
      <c r="B88" s="189"/>
      <c r="C88" s="190"/>
      <c r="D88" s="190"/>
      <c r="E88" s="190"/>
      <c r="F88" s="190"/>
      <c r="G88" s="190"/>
      <c r="H88" s="190"/>
      <c r="I88" s="190"/>
      <c r="J88" s="190"/>
      <c r="K88" s="190"/>
      <c r="L88" s="190"/>
      <c r="M88" s="190"/>
      <c r="N88" s="190"/>
      <c r="O88" s="190"/>
      <c r="P88" s="190"/>
      <c r="Q88" s="190"/>
      <c r="R88" s="190"/>
      <c r="S88" s="190"/>
      <c r="T88" s="190"/>
      <c r="U88" s="190"/>
      <c r="V88" s="190"/>
      <c r="W88" s="190"/>
      <c r="X88" s="192"/>
      <c r="Y88" s="190"/>
    </row>
    <row r="89" spans="2:25" s="65" customFormat="1" ht="23.25" customHeight="1" x14ac:dyDescent="0.25">
      <c r="B89" s="189"/>
      <c r="C89" s="190"/>
      <c r="D89" s="190"/>
      <c r="E89" s="190"/>
      <c r="F89" s="190"/>
      <c r="G89" s="190"/>
      <c r="H89" s="190"/>
      <c r="I89" s="190"/>
      <c r="J89" s="190"/>
      <c r="K89" s="190"/>
      <c r="L89" s="190"/>
      <c r="M89" s="190"/>
      <c r="N89" s="190"/>
      <c r="O89" s="190"/>
      <c r="P89" s="190"/>
      <c r="Q89" s="190"/>
      <c r="R89" s="190"/>
      <c r="S89" s="190"/>
      <c r="T89" s="190"/>
      <c r="U89" s="190"/>
      <c r="V89" s="190"/>
      <c r="W89" s="190"/>
      <c r="X89" s="192"/>
      <c r="Y89" s="190"/>
    </row>
    <row r="90" spans="2:25" s="65" customFormat="1" ht="23.25" customHeight="1" x14ac:dyDescent="0.25">
      <c r="B90" s="189"/>
      <c r="C90" s="190"/>
      <c r="D90" s="190"/>
      <c r="E90" s="190"/>
      <c r="F90" s="190"/>
      <c r="G90" s="190"/>
      <c r="H90" s="190"/>
      <c r="I90" s="190"/>
      <c r="J90" s="190"/>
      <c r="K90" s="190"/>
      <c r="L90" s="190"/>
      <c r="M90" s="190"/>
      <c r="N90" s="190"/>
      <c r="O90" s="190"/>
      <c r="P90" s="190"/>
      <c r="Q90" s="190"/>
      <c r="R90" s="190"/>
      <c r="S90" s="190"/>
      <c r="T90" s="190"/>
      <c r="U90" s="190"/>
      <c r="V90" s="190"/>
      <c r="W90" s="190"/>
      <c r="X90" s="192"/>
      <c r="Y90" s="190"/>
    </row>
    <row r="91" spans="2:25" s="65" customFormat="1" ht="23.25" customHeight="1" x14ac:dyDescent="0.25">
      <c r="B91" s="189"/>
      <c r="C91" s="190"/>
      <c r="D91" s="190"/>
      <c r="E91" s="190"/>
      <c r="F91" s="190"/>
      <c r="G91" s="190"/>
      <c r="H91" s="190"/>
      <c r="I91" s="190"/>
      <c r="J91" s="190"/>
      <c r="K91" s="190"/>
      <c r="L91" s="190"/>
      <c r="M91" s="190"/>
      <c r="N91" s="190"/>
      <c r="O91" s="190"/>
      <c r="P91" s="190"/>
      <c r="Q91" s="190"/>
      <c r="R91" s="190"/>
      <c r="S91" s="190"/>
      <c r="T91" s="190"/>
      <c r="U91" s="190"/>
      <c r="V91" s="190"/>
      <c r="W91" s="190"/>
      <c r="X91" s="192"/>
      <c r="Y91" s="190"/>
    </row>
    <row r="92" spans="2:25" s="65" customFormat="1" ht="23.25" customHeight="1" x14ac:dyDescent="0.25">
      <c r="B92" s="189"/>
      <c r="C92" s="190"/>
      <c r="D92" s="19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190"/>
      <c r="W92" s="190"/>
      <c r="X92" s="192"/>
      <c r="Y92" s="190"/>
    </row>
    <row r="93" spans="2:25" s="65" customFormat="1" ht="23.25" customHeight="1" x14ac:dyDescent="0.25">
      <c r="B93" s="189"/>
      <c r="C93" s="190"/>
      <c r="D93" s="19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190"/>
      <c r="W93" s="190"/>
      <c r="X93" s="192"/>
      <c r="Y93" s="190"/>
    </row>
    <row r="94" spans="2:25" s="65" customFormat="1" ht="23.25" customHeight="1" x14ac:dyDescent="0.25">
      <c r="B94" s="189"/>
      <c r="C94" s="190"/>
      <c r="D94" s="19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190"/>
      <c r="W94" s="190"/>
      <c r="X94" s="192"/>
      <c r="Y94" s="190"/>
    </row>
    <row r="95" spans="2:25" s="65" customFormat="1" ht="23.25" customHeight="1" x14ac:dyDescent="0.25">
      <c r="B95" s="189"/>
      <c r="C95" s="190"/>
      <c r="D95" s="19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190"/>
      <c r="W95" s="190"/>
      <c r="X95" s="192"/>
      <c r="Y95" s="190"/>
    </row>
    <row r="96" spans="2:25" s="65" customFormat="1" ht="23.25" customHeight="1" x14ac:dyDescent="0.25">
      <c r="B96" s="189"/>
      <c r="C96" s="190"/>
      <c r="D96" s="19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2"/>
      <c r="Y96" s="190"/>
    </row>
    <row r="97" spans="2:25" s="65" customFormat="1" ht="23.25" customHeight="1" x14ac:dyDescent="0.25">
      <c r="B97" s="189"/>
      <c r="C97" s="190"/>
      <c r="D97" s="19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2"/>
      <c r="Y97" s="190"/>
    </row>
    <row r="98" spans="2:25" s="65" customFormat="1" ht="23.25" customHeight="1" x14ac:dyDescent="0.25">
      <c r="B98" s="189"/>
      <c r="C98" s="190"/>
      <c r="D98" s="19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2"/>
      <c r="Y98" s="190"/>
    </row>
    <row r="99" spans="2:25" s="65" customFormat="1" ht="23.25" customHeight="1" x14ac:dyDescent="0.2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190"/>
      <c r="W99" s="190"/>
      <c r="X99" s="192"/>
      <c r="Y99" s="190"/>
    </row>
    <row r="100" spans="2:25" s="65" customFormat="1" ht="23.25" customHeight="1" x14ac:dyDescent="0.25">
      <c r="B100" s="189"/>
      <c r="C100" s="190"/>
      <c r="D100" s="190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2"/>
      <c r="Y100" s="190"/>
    </row>
    <row r="101" spans="2:25" s="65" customFormat="1" ht="23.25" customHeight="1" x14ac:dyDescent="0.25">
      <c r="B101" s="189"/>
      <c r="C101" s="190"/>
      <c r="D101" s="19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2"/>
      <c r="Y101" s="190"/>
    </row>
    <row r="102" spans="2:25" s="65" customFormat="1" ht="23.25" customHeight="1" x14ac:dyDescent="0.25">
      <c r="B102" s="189"/>
      <c r="C102" s="190"/>
      <c r="D102" s="19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2"/>
      <c r="Y102" s="190"/>
    </row>
    <row r="103" spans="2:25" s="65" customFormat="1" ht="23.25" customHeight="1" x14ac:dyDescent="0.25">
      <c r="B103" s="189"/>
      <c r="C103" s="190"/>
      <c r="D103" s="19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2"/>
      <c r="Y103" s="190"/>
    </row>
    <row r="104" spans="2:25" s="65" customFormat="1" ht="23.25" customHeight="1" x14ac:dyDescent="0.25">
      <c r="B104" s="189"/>
      <c r="C104" s="190"/>
      <c r="D104" s="19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190"/>
      <c r="W104" s="190"/>
      <c r="X104" s="192"/>
      <c r="Y104" s="190"/>
    </row>
    <row r="105" spans="2:25" s="65" customFormat="1" ht="23.25" customHeight="1" x14ac:dyDescent="0.25">
      <c r="B105" s="189"/>
      <c r="C105" s="190"/>
      <c r="D105" s="19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2"/>
      <c r="Y105" s="190"/>
    </row>
    <row r="106" spans="2:25" s="65" customFormat="1" ht="23.25" customHeight="1" x14ac:dyDescent="0.25">
      <c r="B106" s="189"/>
      <c r="C106" s="190"/>
      <c r="D106" s="190"/>
      <c r="E106" s="190"/>
      <c r="F106" s="190"/>
      <c r="G106" s="190"/>
      <c r="H106" s="190"/>
      <c r="I106" s="190"/>
      <c r="J106" s="190"/>
      <c r="K106" s="190"/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2"/>
      <c r="Y106" s="190"/>
    </row>
    <row r="107" spans="2:25" s="65" customFormat="1" ht="23.25" customHeight="1" x14ac:dyDescent="0.25">
      <c r="B107" s="189"/>
      <c r="C107" s="190"/>
      <c r="D107" s="190"/>
      <c r="E107" s="190"/>
      <c r="F107" s="190"/>
      <c r="G107" s="190"/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0"/>
      <c r="X107" s="192"/>
      <c r="Y107" s="190"/>
    </row>
    <row r="108" spans="2:25" s="65" customFormat="1" ht="23.25" customHeight="1" x14ac:dyDescent="0.25">
      <c r="B108" s="189"/>
      <c r="C108" s="190"/>
      <c r="D108" s="190"/>
      <c r="E108" s="190"/>
      <c r="F108" s="190"/>
      <c r="G108" s="190"/>
      <c r="H108" s="190"/>
      <c r="I108" s="190"/>
      <c r="J108" s="190"/>
      <c r="K108" s="190"/>
      <c r="L108" s="190"/>
      <c r="M108" s="190"/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2"/>
      <c r="Y108" s="190"/>
    </row>
    <row r="109" spans="2:25" s="65" customFormat="1" ht="23.25" customHeight="1" x14ac:dyDescent="0.25">
      <c r="B109" s="189"/>
      <c r="C109" s="190"/>
      <c r="D109" s="190"/>
      <c r="E109" s="190"/>
      <c r="F109" s="190"/>
      <c r="G109" s="190"/>
      <c r="H109" s="190"/>
      <c r="I109" s="190"/>
      <c r="J109" s="190"/>
      <c r="K109" s="190"/>
      <c r="L109" s="190"/>
      <c r="M109" s="190"/>
      <c r="N109" s="190"/>
      <c r="O109" s="190"/>
      <c r="P109" s="190"/>
      <c r="Q109" s="190"/>
      <c r="R109" s="190"/>
      <c r="S109" s="190"/>
      <c r="T109" s="190"/>
      <c r="U109" s="190"/>
      <c r="V109" s="190"/>
      <c r="W109" s="190"/>
      <c r="X109" s="192"/>
      <c r="Y109" s="190"/>
    </row>
    <row r="110" spans="2:25" s="65" customFormat="1" ht="23.25" customHeight="1" x14ac:dyDescent="0.25">
      <c r="B110" s="189"/>
      <c r="C110" s="190"/>
      <c r="D110" s="190"/>
      <c r="E110" s="190"/>
      <c r="F110" s="190"/>
      <c r="G110" s="190"/>
      <c r="H110" s="190"/>
      <c r="I110" s="190"/>
      <c r="J110" s="190"/>
      <c r="K110" s="190"/>
      <c r="L110" s="190"/>
      <c r="M110" s="190"/>
      <c r="N110" s="190"/>
      <c r="O110" s="190"/>
      <c r="P110" s="190"/>
      <c r="Q110" s="190"/>
      <c r="R110" s="190"/>
      <c r="S110" s="190"/>
      <c r="T110" s="190"/>
      <c r="U110" s="190"/>
      <c r="V110" s="190"/>
      <c r="W110" s="190"/>
      <c r="X110" s="192"/>
      <c r="Y110" s="190"/>
    </row>
    <row r="111" spans="2:25" s="65" customFormat="1" ht="23.25" customHeight="1" x14ac:dyDescent="0.25">
      <c r="B111" s="189"/>
      <c r="C111" s="190"/>
      <c r="D111" s="190"/>
      <c r="E111" s="190"/>
      <c r="F111" s="190"/>
      <c r="G111" s="190"/>
      <c r="H111" s="190"/>
      <c r="I111" s="190"/>
      <c r="J111" s="190"/>
      <c r="K111" s="190"/>
      <c r="L111" s="190"/>
      <c r="M111" s="190"/>
      <c r="N111" s="190"/>
      <c r="O111" s="190"/>
      <c r="P111" s="190"/>
      <c r="Q111" s="190"/>
      <c r="R111" s="190"/>
      <c r="S111" s="190"/>
      <c r="T111" s="190"/>
      <c r="U111" s="190"/>
      <c r="V111" s="190"/>
      <c r="W111" s="190"/>
      <c r="X111" s="192"/>
      <c r="Y111" s="190"/>
    </row>
    <row r="112" spans="2:25" s="65" customFormat="1" ht="23.25" customHeight="1" x14ac:dyDescent="0.25">
      <c r="B112" s="189"/>
      <c r="C112" s="190"/>
      <c r="D112" s="190"/>
      <c r="E112" s="190"/>
      <c r="F112" s="190"/>
      <c r="G112" s="190"/>
      <c r="H112" s="190"/>
      <c r="I112" s="190"/>
      <c r="J112" s="190"/>
      <c r="K112" s="190"/>
      <c r="L112" s="190"/>
      <c r="M112" s="190"/>
      <c r="N112" s="190"/>
      <c r="O112" s="190"/>
      <c r="P112" s="190"/>
      <c r="Q112" s="190"/>
      <c r="R112" s="190"/>
      <c r="S112" s="190"/>
      <c r="T112" s="190"/>
      <c r="U112" s="190"/>
      <c r="V112" s="190"/>
      <c r="W112" s="190"/>
      <c r="X112" s="192"/>
      <c r="Y112" s="190"/>
    </row>
    <row r="113" spans="2:25" s="65" customFormat="1" ht="23.25" customHeight="1" x14ac:dyDescent="0.25">
      <c r="B113" s="189"/>
      <c r="C113" s="190"/>
      <c r="D113" s="190"/>
      <c r="E113" s="190"/>
      <c r="F113" s="190"/>
      <c r="G113" s="190"/>
      <c r="H113" s="190"/>
      <c r="I113" s="190"/>
      <c r="J113" s="190"/>
      <c r="K113" s="190"/>
      <c r="L113" s="190"/>
      <c r="M113" s="190"/>
      <c r="N113" s="190"/>
      <c r="O113" s="190"/>
      <c r="P113" s="190"/>
      <c r="Q113" s="190"/>
      <c r="R113" s="190"/>
      <c r="S113" s="190"/>
      <c r="T113" s="190"/>
      <c r="U113" s="190"/>
      <c r="V113" s="190"/>
      <c r="W113" s="190"/>
      <c r="X113" s="192"/>
      <c r="Y113" s="190"/>
    </row>
    <row r="114" spans="2:25" s="65" customFormat="1" ht="23.25" customHeight="1" x14ac:dyDescent="0.25">
      <c r="B114" s="189"/>
      <c r="C114" s="190"/>
      <c r="D114" s="190"/>
      <c r="E114" s="190"/>
      <c r="F114" s="190"/>
      <c r="G114" s="190"/>
      <c r="H114" s="190"/>
      <c r="I114" s="190"/>
      <c r="J114" s="190"/>
      <c r="K114" s="190"/>
      <c r="L114" s="190"/>
      <c r="M114" s="190"/>
      <c r="N114" s="190"/>
      <c r="O114" s="190"/>
      <c r="P114" s="190"/>
      <c r="Q114" s="190"/>
      <c r="R114" s="190"/>
      <c r="S114" s="190"/>
      <c r="T114" s="190"/>
      <c r="U114" s="190"/>
      <c r="V114" s="190"/>
      <c r="W114" s="190"/>
      <c r="X114" s="192"/>
      <c r="Y114" s="190"/>
    </row>
    <row r="115" spans="2:25" s="65" customFormat="1" ht="23.25" customHeight="1" x14ac:dyDescent="0.25">
      <c r="B115" s="189"/>
      <c r="C115" s="190"/>
      <c r="D115" s="190"/>
      <c r="E115" s="190"/>
      <c r="F115" s="190"/>
      <c r="G115" s="190"/>
      <c r="H115" s="190"/>
      <c r="I115" s="190"/>
      <c r="J115" s="190"/>
      <c r="K115" s="190"/>
      <c r="L115" s="190"/>
      <c r="M115" s="190"/>
      <c r="N115" s="190"/>
      <c r="O115" s="190"/>
      <c r="P115" s="190"/>
      <c r="Q115" s="190"/>
      <c r="R115" s="190"/>
      <c r="S115" s="190"/>
      <c r="T115" s="190"/>
      <c r="U115" s="190"/>
      <c r="V115" s="190"/>
      <c r="W115" s="190"/>
      <c r="X115" s="192"/>
      <c r="Y115" s="190"/>
    </row>
    <row r="116" spans="2:25" s="65" customFormat="1" ht="23.25" customHeight="1" x14ac:dyDescent="0.25">
      <c r="B116" s="189"/>
      <c r="C116" s="190"/>
      <c r="D116" s="190"/>
      <c r="E116" s="190"/>
      <c r="F116" s="190"/>
      <c r="G116" s="190"/>
      <c r="H116" s="190"/>
      <c r="I116" s="190"/>
      <c r="J116" s="190"/>
      <c r="K116" s="190"/>
      <c r="L116" s="190"/>
      <c r="M116" s="190"/>
      <c r="N116" s="190"/>
      <c r="O116" s="190"/>
      <c r="P116" s="190"/>
      <c r="Q116" s="190"/>
      <c r="R116" s="190"/>
      <c r="S116" s="190"/>
      <c r="T116" s="190"/>
      <c r="U116" s="190"/>
      <c r="V116" s="190"/>
      <c r="W116" s="190"/>
      <c r="X116" s="192"/>
      <c r="Y116" s="190"/>
    </row>
    <row r="117" spans="2:25" s="65" customFormat="1" ht="23.25" customHeight="1" x14ac:dyDescent="0.25">
      <c r="B117" s="189"/>
      <c r="C117" s="190"/>
      <c r="D117" s="190"/>
      <c r="E117" s="190"/>
      <c r="F117" s="190"/>
      <c r="G117" s="190"/>
      <c r="H117" s="190"/>
      <c r="I117" s="190"/>
      <c r="J117" s="190"/>
      <c r="K117" s="190"/>
      <c r="L117" s="190"/>
      <c r="M117" s="190"/>
      <c r="N117" s="190"/>
      <c r="O117" s="190"/>
      <c r="P117" s="190"/>
      <c r="Q117" s="190"/>
      <c r="R117" s="190"/>
      <c r="S117" s="190"/>
      <c r="T117" s="190"/>
      <c r="U117" s="190"/>
      <c r="V117" s="190"/>
      <c r="W117" s="190"/>
      <c r="X117" s="192"/>
      <c r="Y117" s="190"/>
    </row>
    <row r="118" spans="2:25" s="65" customFormat="1" ht="23.25" customHeight="1" x14ac:dyDescent="0.25">
      <c r="B118" s="189"/>
      <c r="C118" s="190"/>
      <c r="D118" s="190"/>
      <c r="E118" s="190"/>
      <c r="F118" s="190"/>
      <c r="G118" s="190"/>
      <c r="H118" s="190"/>
      <c r="I118" s="190"/>
      <c r="J118" s="190"/>
      <c r="K118" s="190"/>
      <c r="L118" s="190"/>
      <c r="M118" s="190"/>
      <c r="N118" s="190"/>
      <c r="O118" s="190"/>
      <c r="P118" s="190"/>
      <c r="Q118" s="190"/>
      <c r="R118" s="190"/>
      <c r="S118" s="190"/>
      <c r="T118" s="190"/>
      <c r="U118" s="190"/>
      <c r="V118" s="190"/>
      <c r="W118" s="190"/>
      <c r="X118" s="192"/>
      <c r="Y118" s="190"/>
    </row>
    <row r="119" spans="2:25" s="65" customFormat="1" ht="23.25" customHeight="1" x14ac:dyDescent="0.25">
      <c r="B119" s="189"/>
      <c r="C119" s="190"/>
      <c r="D119" s="190"/>
      <c r="E119" s="190"/>
      <c r="F119" s="190"/>
      <c r="G119" s="190"/>
      <c r="H119" s="190"/>
      <c r="I119" s="190"/>
      <c r="J119" s="190"/>
      <c r="K119" s="190"/>
      <c r="L119" s="190"/>
      <c r="M119" s="190"/>
      <c r="N119" s="190"/>
      <c r="O119" s="190"/>
      <c r="P119" s="190"/>
      <c r="Q119" s="190"/>
      <c r="R119" s="190"/>
      <c r="S119" s="190"/>
      <c r="T119" s="190"/>
      <c r="U119" s="190"/>
      <c r="V119" s="190"/>
      <c r="W119" s="190"/>
      <c r="X119" s="192"/>
      <c r="Y119" s="190"/>
    </row>
    <row r="120" spans="2:25" s="65" customFormat="1" ht="23.25" customHeight="1" x14ac:dyDescent="0.25">
      <c r="B120" s="189"/>
      <c r="C120" s="190"/>
      <c r="D120" s="190"/>
      <c r="E120" s="190"/>
      <c r="F120" s="190"/>
      <c r="G120" s="190"/>
      <c r="H120" s="190"/>
      <c r="I120" s="190"/>
      <c r="J120" s="190"/>
      <c r="K120" s="190"/>
      <c r="L120" s="190"/>
      <c r="M120" s="190"/>
      <c r="N120" s="190"/>
      <c r="O120" s="190"/>
      <c r="P120" s="190"/>
      <c r="Q120" s="190"/>
      <c r="R120" s="190"/>
      <c r="S120" s="190"/>
      <c r="T120" s="190"/>
      <c r="U120" s="190"/>
      <c r="V120" s="190"/>
      <c r="W120" s="190"/>
      <c r="X120" s="192"/>
      <c r="Y120" s="190"/>
    </row>
    <row r="121" spans="2:25" s="65" customFormat="1" ht="23.25" customHeight="1" x14ac:dyDescent="0.25">
      <c r="B121" s="189"/>
      <c r="C121" s="190"/>
      <c r="D121" s="190"/>
      <c r="E121" s="190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/>
      <c r="Q121" s="190"/>
      <c r="R121" s="190"/>
      <c r="S121" s="190"/>
      <c r="T121" s="190"/>
      <c r="U121" s="190"/>
      <c r="V121" s="190"/>
      <c r="W121" s="190"/>
      <c r="X121" s="192"/>
      <c r="Y121" s="190"/>
    </row>
    <row r="122" spans="2:25" s="65" customFormat="1" ht="23.25" customHeight="1" x14ac:dyDescent="0.25">
      <c r="B122" s="189"/>
      <c r="C122" s="190"/>
      <c r="D122" s="190"/>
      <c r="E122" s="190"/>
      <c r="F122" s="190"/>
      <c r="G122" s="190"/>
      <c r="H122" s="190"/>
      <c r="I122" s="190"/>
      <c r="J122" s="190"/>
      <c r="K122" s="190"/>
      <c r="L122" s="190"/>
      <c r="M122" s="190"/>
      <c r="N122" s="190"/>
      <c r="O122" s="190"/>
      <c r="P122" s="190"/>
      <c r="Q122" s="190"/>
      <c r="R122" s="190"/>
      <c r="S122" s="190"/>
      <c r="T122" s="190"/>
      <c r="U122" s="190"/>
      <c r="V122" s="190"/>
      <c r="W122" s="190"/>
      <c r="X122" s="192"/>
      <c r="Y122" s="190"/>
    </row>
    <row r="123" spans="2:25" s="65" customFormat="1" ht="23.25" customHeight="1" x14ac:dyDescent="0.25">
      <c r="B123" s="189"/>
      <c r="C123" s="190"/>
      <c r="D123" s="190"/>
      <c r="E123" s="190"/>
      <c r="F123" s="190"/>
      <c r="G123" s="190"/>
      <c r="H123" s="190"/>
      <c r="I123" s="190"/>
      <c r="J123" s="190"/>
      <c r="K123" s="190"/>
      <c r="L123" s="190"/>
      <c r="M123" s="190"/>
      <c r="N123" s="190"/>
      <c r="O123" s="190"/>
      <c r="P123" s="190"/>
      <c r="Q123" s="190"/>
      <c r="R123" s="190"/>
      <c r="S123" s="190"/>
      <c r="T123" s="190"/>
      <c r="U123" s="190"/>
      <c r="V123" s="190"/>
      <c r="W123" s="190"/>
      <c r="X123" s="192"/>
      <c r="Y123" s="190"/>
    </row>
    <row r="124" spans="2:25" s="65" customFormat="1" ht="23.25" customHeight="1" x14ac:dyDescent="0.25">
      <c r="B124" s="189"/>
      <c r="C124" s="190"/>
      <c r="D124" s="190"/>
      <c r="E124" s="190"/>
      <c r="F124" s="190"/>
      <c r="G124" s="190"/>
      <c r="H124" s="190"/>
      <c r="I124" s="190"/>
      <c r="J124" s="190"/>
      <c r="K124" s="190"/>
      <c r="L124" s="190"/>
      <c r="M124" s="190"/>
      <c r="N124" s="190"/>
      <c r="O124" s="190"/>
      <c r="P124" s="190"/>
      <c r="Q124" s="190"/>
      <c r="R124" s="190"/>
      <c r="S124" s="190"/>
      <c r="T124" s="190"/>
      <c r="U124" s="190"/>
      <c r="V124" s="190"/>
      <c r="W124" s="190"/>
      <c r="X124" s="192"/>
      <c r="Y124" s="190"/>
    </row>
    <row r="125" spans="2:25" s="65" customFormat="1" ht="23.25" customHeight="1" x14ac:dyDescent="0.25">
      <c r="B125" s="189"/>
      <c r="C125" s="190"/>
      <c r="D125" s="190"/>
      <c r="E125" s="190"/>
      <c r="F125" s="190"/>
      <c r="G125" s="190"/>
      <c r="H125" s="190"/>
      <c r="I125" s="190"/>
      <c r="J125" s="190"/>
      <c r="K125" s="190"/>
      <c r="L125" s="190"/>
      <c r="M125" s="190"/>
      <c r="N125" s="190"/>
      <c r="O125" s="190"/>
      <c r="P125" s="190"/>
      <c r="Q125" s="190"/>
      <c r="R125" s="190"/>
      <c r="S125" s="190"/>
      <c r="T125" s="190"/>
      <c r="U125" s="190"/>
      <c r="V125" s="190"/>
      <c r="W125" s="190"/>
      <c r="X125" s="192"/>
      <c r="Y125" s="190"/>
    </row>
    <row r="126" spans="2:25" s="65" customFormat="1" ht="23.25" customHeight="1" x14ac:dyDescent="0.25">
      <c r="B126" s="189"/>
      <c r="C126" s="190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U126" s="190"/>
      <c r="V126" s="190"/>
      <c r="W126" s="190"/>
      <c r="X126" s="192"/>
      <c r="Y126" s="190"/>
    </row>
    <row r="127" spans="2:25" s="65" customFormat="1" ht="23.25" customHeight="1" x14ac:dyDescent="0.25">
      <c r="B127" s="189"/>
      <c r="C127" s="190"/>
      <c r="D127" s="190"/>
      <c r="E127" s="190"/>
      <c r="F127" s="190"/>
      <c r="G127" s="190"/>
      <c r="H127" s="190"/>
      <c r="I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U127" s="190"/>
      <c r="V127" s="190"/>
      <c r="W127" s="190"/>
      <c r="X127" s="192"/>
      <c r="Y127" s="190"/>
    </row>
    <row r="128" spans="2:25" s="65" customFormat="1" ht="23.25" customHeight="1" x14ac:dyDescent="0.25">
      <c r="B128" s="189"/>
      <c r="C128" s="190"/>
      <c r="D128" s="190"/>
      <c r="E128" s="190"/>
      <c r="F128" s="190"/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U128" s="190"/>
      <c r="V128" s="190"/>
      <c r="W128" s="190"/>
      <c r="X128" s="192"/>
      <c r="Y128" s="190"/>
    </row>
    <row r="129" spans="2:25" s="65" customFormat="1" ht="23.25" customHeight="1" x14ac:dyDescent="0.25">
      <c r="B129" s="189"/>
      <c r="C129" s="190"/>
      <c r="D129" s="190"/>
      <c r="E129" s="190"/>
      <c r="F129" s="190"/>
      <c r="G129" s="190"/>
      <c r="H129" s="190"/>
      <c r="I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U129" s="190"/>
      <c r="V129" s="190"/>
      <c r="W129" s="190"/>
      <c r="X129" s="192"/>
      <c r="Y129" s="190"/>
    </row>
    <row r="130" spans="2:25" s="65" customFormat="1" ht="23.25" customHeight="1" x14ac:dyDescent="0.25">
      <c r="B130" s="189"/>
      <c r="C130" s="190"/>
      <c r="D130" s="190"/>
      <c r="E130" s="190"/>
      <c r="F130" s="190"/>
      <c r="G130" s="190"/>
      <c r="H130" s="190"/>
      <c r="I130" s="190"/>
      <c r="J130" s="190"/>
      <c r="K130" s="190"/>
      <c r="L130" s="190"/>
      <c r="M130" s="190"/>
      <c r="N130" s="190"/>
      <c r="O130" s="190"/>
      <c r="P130" s="190"/>
      <c r="Q130" s="190"/>
      <c r="R130" s="190"/>
      <c r="S130" s="190"/>
      <c r="T130" s="190"/>
      <c r="U130" s="190"/>
      <c r="V130" s="190"/>
      <c r="W130" s="190"/>
      <c r="X130" s="192"/>
      <c r="Y130" s="190"/>
    </row>
    <row r="131" spans="2:25" s="65" customFormat="1" ht="23.25" customHeight="1" x14ac:dyDescent="0.25">
      <c r="B131" s="189"/>
      <c r="C131" s="190"/>
      <c r="D131" s="190"/>
      <c r="E131" s="190"/>
      <c r="F131" s="190"/>
      <c r="G131" s="190"/>
      <c r="H131" s="190"/>
      <c r="I131" s="190"/>
      <c r="J131" s="190"/>
      <c r="K131" s="190"/>
      <c r="L131" s="190"/>
      <c r="M131" s="190"/>
      <c r="N131" s="190"/>
      <c r="O131" s="190"/>
      <c r="P131" s="190"/>
      <c r="Q131" s="190"/>
      <c r="R131" s="190"/>
      <c r="S131" s="190"/>
      <c r="T131" s="190"/>
      <c r="U131" s="190"/>
      <c r="V131" s="190"/>
      <c r="W131" s="190"/>
      <c r="X131" s="192"/>
      <c r="Y131" s="190"/>
    </row>
    <row r="132" spans="2:25" s="65" customFormat="1" ht="23.25" customHeight="1" x14ac:dyDescent="0.25">
      <c r="B132" s="189"/>
      <c r="C132" s="190"/>
      <c r="D132" s="190"/>
      <c r="E132" s="190"/>
      <c r="F132" s="190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U132" s="190"/>
      <c r="V132" s="190"/>
      <c r="W132" s="190"/>
      <c r="X132" s="192"/>
      <c r="Y132" s="190"/>
    </row>
  </sheetData>
  <mergeCells count="13">
    <mergeCell ref="X4:X5"/>
    <mergeCell ref="Y4:Y5"/>
    <mergeCell ref="U4:W5"/>
    <mergeCell ref="U7:W7"/>
    <mergeCell ref="L4:T4"/>
    <mergeCell ref="L5:N5"/>
    <mergeCell ref="O5:Q5"/>
    <mergeCell ref="R5:T5"/>
    <mergeCell ref="B4:B5"/>
    <mergeCell ref="C4:E5"/>
    <mergeCell ref="F4:H5"/>
    <mergeCell ref="I4:K5"/>
    <mergeCell ref="C7:E7"/>
  </mergeCells>
  <pageMargins left="0.70866141732283472" right="0.70866141732283472" top="0.74803149606299213" bottom="0.74803149606299213" header="0.31496062992125984" footer="0.31496062992125984"/>
  <pageSetup paperSize="9" scale="54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2:N13"/>
  <sheetViews>
    <sheetView topLeftCell="B1" workbookViewId="0">
      <selection activeCell="L17" sqref="L17"/>
    </sheetView>
  </sheetViews>
  <sheetFormatPr defaultRowHeight="15" x14ac:dyDescent="0.25"/>
  <cols>
    <col min="1" max="1" width="9.140625" hidden="1" customWidth="1"/>
    <col min="2" max="2" width="6.28515625" customWidth="1"/>
    <col min="3" max="3" width="16.42578125" customWidth="1"/>
    <col min="9" max="9" width="9.140625" style="34"/>
    <col min="10" max="10" width="8.85546875" style="35"/>
  </cols>
  <sheetData>
    <row r="2" spans="3:14" s="65" customFormat="1" ht="23.25" x14ac:dyDescent="0.35">
      <c r="C2" s="19" t="s">
        <v>97</v>
      </c>
      <c r="D2" s="19"/>
      <c r="E2" s="131"/>
      <c r="F2" s="19"/>
      <c r="G2" s="19"/>
      <c r="H2" s="19"/>
      <c r="I2" s="158"/>
      <c r="J2" s="132"/>
      <c r="K2" s="132"/>
      <c r="L2" s="132"/>
      <c r="M2" s="132"/>
      <c r="N2" s="104"/>
    </row>
    <row r="3" spans="3:14" s="65" customFormat="1" ht="15.75" customHeight="1" x14ac:dyDescent="0.25">
      <c r="I3" s="115"/>
      <c r="N3" s="104"/>
    </row>
    <row r="4" spans="3:14" s="65" customFormat="1" ht="30" customHeight="1" x14ac:dyDescent="0.25">
      <c r="C4" s="137" t="s">
        <v>11</v>
      </c>
      <c r="D4" s="42" t="s">
        <v>54</v>
      </c>
      <c r="E4" s="42" t="s">
        <v>67</v>
      </c>
      <c r="F4" s="42" t="s">
        <v>105</v>
      </c>
      <c r="G4" s="42" t="s">
        <v>75</v>
      </c>
      <c r="H4" s="42" t="s">
        <v>56</v>
      </c>
      <c r="I4" s="159"/>
      <c r="J4" s="138"/>
      <c r="N4" s="104"/>
    </row>
    <row r="5" spans="3:14" s="65" customFormat="1" ht="15.75" customHeight="1" x14ac:dyDescent="0.25">
      <c r="C5" s="415" t="s">
        <v>13</v>
      </c>
      <c r="D5" s="417" t="s">
        <v>95</v>
      </c>
      <c r="E5" s="418" t="s">
        <v>95</v>
      </c>
      <c r="F5" s="418" t="s">
        <v>95</v>
      </c>
      <c r="G5" s="418" t="s">
        <v>95</v>
      </c>
      <c r="H5" s="418" t="s">
        <v>95</v>
      </c>
      <c r="I5" s="411" t="s">
        <v>76</v>
      </c>
      <c r="J5" s="413" t="s">
        <v>51</v>
      </c>
      <c r="N5" s="104"/>
    </row>
    <row r="6" spans="3:14" s="65" customFormat="1" ht="15.75" customHeight="1" x14ac:dyDescent="0.25">
      <c r="C6" s="416"/>
      <c r="D6" s="289"/>
      <c r="E6" s="419"/>
      <c r="F6" s="419"/>
      <c r="G6" s="419"/>
      <c r="H6" s="419"/>
      <c r="I6" s="412"/>
      <c r="J6" s="414"/>
      <c r="N6" s="104"/>
    </row>
    <row r="7" spans="3:14" s="65" customFormat="1" ht="15.75" customHeight="1" x14ac:dyDescent="0.25">
      <c r="C7" s="133"/>
      <c r="D7" s="84"/>
      <c r="E7" s="84"/>
      <c r="F7" s="84"/>
      <c r="G7" s="84"/>
      <c r="H7" s="84"/>
      <c r="I7" s="160"/>
      <c r="J7" s="134"/>
      <c r="N7" s="104"/>
    </row>
    <row r="8" spans="3:14" s="65" customFormat="1" ht="15.75" customHeight="1" x14ac:dyDescent="0.25">
      <c r="C8" s="105" t="s">
        <v>96</v>
      </c>
      <c r="D8" s="162"/>
      <c r="E8" s="163"/>
      <c r="F8" s="162"/>
      <c r="G8" s="162"/>
      <c r="H8" s="162"/>
      <c r="I8" s="164"/>
      <c r="J8" s="165"/>
      <c r="N8" s="104"/>
    </row>
    <row r="9" spans="3:14" s="65" customFormat="1" ht="15.75" customHeight="1" x14ac:dyDescent="0.25">
      <c r="C9" s="133">
        <v>24</v>
      </c>
      <c r="D9" s="135">
        <v>27</v>
      </c>
      <c r="E9" s="135">
        <v>27</v>
      </c>
      <c r="F9" s="135">
        <v>27</v>
      </c>
      <c r="G9" s="135">
        <v>27</v>
      </c>
      <c r="H9" s="135">
        <v>27</v>
      </c>
      <c r="I9" s="161">
        <f>(D9+E9+H9+F9+G9)/5</f>
        <v>27</v>
      </c>
      <c r="J9" s="136"/>
      <c r="K9" s="65" t="s">
        <v>135</v>
      </c>
      <c r="N9" s="104"/>
    </row>
    <row r="10" spans="3:14" s="65" customFormat="1" ht="15.75" customHeight="1" x14ac:dyDescent="0.25">
      <c r="C10" s="133">
        <v>21</v>
      </c>
      <c r="D10" s="135">
        <v>28</v>
      </c>
      <c r="E10" s="135">
        <v>30</v>
      </c>
      <c r="F10" s="135">
        <v>29</v>
      </c>
      <c r="G10" s="135">
        <v>28</v>
      </c>
      <c r="H10" s="135">
        <v>28</v>
      </c>
      <c r="I10" s="161">
        <f t="shared" ref="I10:I12" si="0">(D10+E10+H10+F10+G10)/5</f>
        <v>28.6</v>
      </c>
      <c r="J10" s="136">
        <v>3</v>
      </c>
      <c r="K10" s="65" t="s">
        <v>136</v>
      </c>
      <c r="N10" s="104"/>
    </row>
    <row r="11" spans="3:14" s="65" customFormat="1" ht="15.75" customHeight="1" x14ac:dyDescent="0.25">
      <c r="C11" s="133">
        <v>22</v>
      </c>
      <c r="D11" s="135">
        <v>29</v>
      </c>
      <c r="E11" s="135">
        <v>28</v>
      </c>
      <c r="F11" s="135">
        <v>28</v>
      </c>
      <c r="G11" s="135">
        <v>30</v>
      </c>
      <c r="H11" s="135">
        <v>30</v>
      </c>
      <c r="I11" s="161">
        <f t="shared" si="0"/>
        <v>29</v>
      </c>
      <c r="J11" s="136">
        <v>2</v>
      </c>
      <c r="K11" s="65" t="s">
        <v>170</v>
      </c>
      <c r="N11" s="104"/>
    </row>
    <row r="12" spans="3:14" s="65" customFormat="1" ht="15.75" customHeight="1" x14ac:dyDescent="0.25">
      <c r="C12" s="133">
        <v>23</v>
      </c>
      <c r="D12" s="135">
        <v>30</v>
      </c>
      <c r="E12" s="135">
        <v>29</v>
      </c>
      <c r="F12" s="135">
        <v>30</v>
      </c>
      <c r="G12" s="135">
        <v>29</v>
      </c>
      <c r="H12" s="135">
        <v>29</v>
      </c>
      <c r="I12" s="161">
        <f t="shared" si="0"/>
        <v>29.4</v>
      </c>
      <c r="J12" s="136">
        <v>1</v>
      </c>
      <c r="K12" s="65" t="s">
        <v>133</v>
      </c>
      <c r="N12" s="104"/>
    </row>
    <row r="13" spans="3:14" s="65" customFormat="1" ht="15.75" customHeight="1" x14ac:dyDescent="0.25">
      <c r="I13" s="115"/>
      <c r="N13" s="104"/>
    </row>
  </sheetData>
  <mergeCells count="8">
    <mergeCell ref="I5:I6"/>
    <mergeCell ref="J5:J6"/>
    <mergeCell ref="C5:C6"/>
    <mergeCell ref="D5:D6"/>
    <mergeCell ref="E5:E6"/>
    <mergeCell ref="H5:H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</sheetPr>
  <dimension ref="A2:J10"/>
  <sheetViews>
    <sheetView workbookViewId="0">
      <selection activeCell="H15" sqref="H15"/>
    </sheetView>
  </sheetViews>
  <sheetFormatPr defaultRowHeight="15" x14ac:dyDescent="0.25"/>
  <cols>
    <col min="1" max="1" width="6.28515625" customWidth="1"/>
    <col min="2" max="2" width="16.42578125" customWidth="1"/>
    <col min="8" max="8" width="9.140625" style="34"/>
    <col min="9" max="9" width="9.140625" style="35"/>
  </cols>
  <sheetData>
    <row r="2" spans="1:10" ht="23.25" x14ac:dyDescent="0.35">
      <c r="A2" s="65"/>
      <c r="B2" s="19" t="s">
        <v>160</v>
      </c>
      <c r="C2" s="19"/>
      <c r="D2" s="131"/>
      <c r="E2" s="19"/>
      <c r="F2" s="19"/>
      <c r="G2" s="19"/>
      <c r="H2" s="158"/>
      <c r="I2" s="132"/>
      <c r="J2" s="132"/>
    </row>
    <row r="3" spans="1:10" x14ac:dyDescent="0.25">
      <c r="A3" s="65"/>
      <c r="B3" s="65"/>
      <c r="C3" s="65"/>
      <c r="D3" s="65"/>
      <c r="E3" s="65"/>
      <c r="F3" s="65"/>
      <c r="G3" s="65"/>
      <c r="H3" s="115"/>
      <c r="I3" s="65"/>
      <c r="J3" s="65"/>
    </row>
    <row r="4" spans="1:10" ht="25.5" x14ac:dyDescent="0.25">
      <c r="A4" s="65"/>
      <c r="B4" s="137" t="s">
        <v>11</v>
      </c>
      <c r="C4" s="42" t="s">
        <v>54</v>
      </c>
      <c r="D4" s="42" t="s">
        <v>67</v>
      </c>
      <c r="E4" s="42" t="s">
        <v>99</v>
      </c>
      <c r="F4" s="42" t="s">
        <v>60</v>
      </c>
      <c r="G4" s="42" t="s">
        <v>56</v>
      </c>
      <c r="H4" s="159"/>
      <c r="I4" s="138"/>
      <c r="J4" s="65"/>
    </row>
    <row r="5" spans="1:10" x14ac:dyDescent="0.25">
      <c r="A5" s="65"/>
      <c r="B5" s="415" t="s">
        <v>13</v>
      </c>
      <c r="C5" s="417" t="s">
        <v>95</v>
      </c>
      <c r="D5" s="418" t="s">
        <v>95</v>
      </c>
      <c r="E5" s="418" t="s">
        <v>95</v>
      </c>
      <c r="F5" s="418" t="s">
        <v>95</v>
      </c>
      <c r="G5" s="418" t="s">
        <v>95</v>
      </c>
      <c r="H5" s="411" t="s">
        <v>76</v>
      </c>
      <c r="I5" s="413" t="s">
        <v>51</v>
      </c>
      <c r="J5" s="65"/>
    </row>
    <row r="6" spans="1:10" x14ac:dyDescent="0.25">
      <c r="A6" s="65"/>
      <c r="B6" s="416"/>
      <c r="C6" s="289"/>
      <c r="D6" s="419"/>
      <c r="E6" s="419"/>
      <c r="F6" s="419"/>
      <c r="G6" s="419"/>
      <c r="H6" s="412"/>
      <c r="I6" s="414"/>
      <c r="J6" s="65"/>
    </row>
    <row r="7" spans="1:10" x14ac:dyDescent="0.25">
      <c r="A7" s="65"/>
      <c r="B7" s="133"/>
      <c r="C7" s="84"/>
      <c r="D7" s="84"/>
      <c r="E7" s="84"/>
      <c r="F7" s="84"/>
      <c r="G7" s="84"/>
      <c r="H7" s="160"/>
      <c r="I7" s="134"/>
      <c r="J7" s="65"/>
    </row>
    <row r="8" spans="1:10" x14ac:dyDescent="0.25">
      <c r="A8" s="65"/>
      <c r="B8" s="105" t="s">
        <v>96</v>
      </c>
      <c r="C8" s="162"/>
      <c r="D8" s="163"/>
      <c r="E8" s="162"/>
      <c r="F8" s="162"/>
      <c r="G8" s="162"/>
      <c r="H8" s="164"/>
      <c r="I8" s="165"/>
      <c r="J8" s="65"/>
    </row>
    <row r="9" spans="1:10" x14ac:dyDescent="0.25">
      <c r="A9" s="65"/>
      <c r="B9" s="133">
        <v>8</v>
      </c>
      <c r="C9" s="135">
        <v>29</v>
      </c>
      <c r="D9" s="135">
        <v>30</v>
      </c>
      <c r="E9" s="135">
        <v>29</v>
      </c>
      <c r="F9" s="135">
        <v>29</v>
      </c>
      <c r="G9" s="135">
        <v>30</v>
      </c>
      <c r="H9" s="161">
        <f>(C9+D9+G9+E9+F9)/5</f>
        <v>29.4</v>
      </c>
      <c r="I9" s="136">
        <v>1</v>
      </c>
      <c r="J9" s="65" t="s">
        <v>157</v>
      </c>
    </row>
    <row r="10" spans="1:10" x14ac:dyDescent="0.25">
      <c r="A10" s="65"/>
      <c r="B10" s="65"/>
      <c r="C10" s="65"/>
      <c r="D10" s="65"/>
      <c r="E10" s="65"/>
      <c r="F10" s="65"/>
      <c r="G10" s="65"/>
      <c r="H10" s="115"/>
      <c r="I10" s="65"/>
      <c r="J10" s="65"/>
    </row>
  </sheetData>
  <mergeCells count="8"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FF66"/>
    <pageSetUpPr fitToPage="1"/>
  </sheetPr>
  <dimension ref="B1:U25"/>
  <sheetViews>
    <sheetView zoomScale="90" zoomScaleNormal="90" workbookViewId="0">
      <selection activeCell="W4" sqref="W4"/>
    </sheetView>
  </sheetViews>
  <sheetFormatPr defaultRowHeight="15" x14ac:dyDescent="0.25"/>
  <cols>
    <col min="1" max="1" width="4" customWidth="1"/>
    <col min="2" max="2" width="11.42578125" style="186" customWidth="1"/>
    <col min="3" max="3" width="14.140625" style="186" customWidth="1"/>
    <col min="4" max="14" width="9.140625" style="186"/>
    <col min="15" max="15" width="10" style="186" customWidth="1"/>
    <col min="16" max="16" width="7.5703125" style="186" customWidth="1"/>
    <col min="17" max="17" width="8.42578125" style="186" customWidth="1"/>
    <col min="18" max="18" width="7.42578125" style="186" customWidth="1"/>
    <col min="19" max="19" width="8.85546875" style="253"/>
    <col min="20" max="20" width="9.140625" style="186"/>
  </cols>
  <sheetData>
    <row r="1" spans="2:21" s="65" customFormat="1" ht="26.25" customHeight="1" x14ac:dyDescent="0.25">
      <c r="B1" s="242" t="s">
        <v>161</v>
      </c>
      <c r="C1" s="189"/>
      <c r="D1" s="186"/>
      <c r="E1" s="186"/>
      <c r="F1" s="186"/>
      <c r="G1" s="186"/>
      <c r="H1" s="186"/>
      <c r="I1" s="186"/>
      <c r="J1" s="186"/>
      <c r="K1" s="189"/>
      <c r="L1" s="189"/>
      <c r="M1" s="189"/>
      <c r="N1" s="186"/>
      <c r="O1" s="189"/>
      <c r="P1" s="189"/>
      <c r="Q1" s="189"/>
      <c r="R1" s="243"/>
      <c r="S1" s="244"/>
      <c r="T1" s="189"/>
    </row>
    <row r="3" spans="2:21" s="36" customFormat="1" ht="26.25" customHeight="1" x14ac:dyDescent="0.25">
      <c r="B3" s="172" t="s">
        <v>11</v>
      </c>
      <c r="C3" s="172" t="s">
        <v>67</v>
      </c>
      <c r="D3" s="172" t="s">
        <v>54</v>
      </c>
      <c r="E3" s="172" t="s">
        <v>60</v>
      </c>
      <c r="F3" s="17" t="s">
        <v>67</v>
      </c>
      <c r="G3" s="17" t="s">
        <v>67</v>
      </c>
      <c r="H3" s="421" t="s">
        <v>60</v>
      </c>
      <c r="I3" s="422"/>
      <c r="J3" s="423"/>
      <c r="K3" s="17" t="s">
        <v>67</v>
      </c>
      <c r="L3" s="389" t="s">
        <v>54</v>
      </c>
      <c r="M3" s="390"/>
      <c r="N3" s="391"/>
      <c r="O3" s="172" t="s">
        <v>67</v>
      </c>
      <c r="P3" s="172" t="s">
        <v>67</v>
      </c>
      <c r="Q3" s="172" t="s">
        <v>75</v>
      </c>
      <c r="R3" s="245" t="s">
        <v>60</v>
      </c>
      <c r="S3" s="246"/>
      <c r="T3" s="17"/>
    </row>
    <row r="4" spans="2:21" s="166" customFormat="1" ht="40.5" customHeight="1" x14ac:dyDescent="0.25">
      <c r="B4" s="289" t="s">
        <v>13</v>
      </c>
      <c r="C4" s="289" t="s">
        <v>0</v>
      </c>
      <c r="D4" s="290"/>
      <c r="E4" s="290"/>
      <c r="F4" s="424" t="s">
        <v>2</v>
      </c>
      <c r="G4" s="424" t="s">
        <v>1</v>
      </c>
      <c r="H4" s="289" t="s">
        <v>83</v>
      </c>
      <c r="I4" s="420"/>
      <c r="J4" s="420"/>
      <c r="K4" s="291" t="s">
        <v>84</v>
      </c>
      <c r="L4" s="289" t="s">
        <v>85</v>
      </c>
      <c r="M4" s="420"/>
      <c r="N4" s="420"/>
      <c r="O4" s="424" t="s">
        <v>86</v>
      </c>
      <c r="P4" s="428" t="s">
        <v>22</v>
      </c>
      <c r="Q4" s="429"/>
      <c r="R4" s="430"/>
      <c r="S4" s="426" t="s">
        <v>87</v>
      </c>
      <c r="T4" s="299" t="s">
        <v>51</v>
      </c>
    </row>
    <row r="5" spans="2:21" s="166" customFormat="1" ht="39.75" customHeight="1" x14ac:dyDescent="0.25">
      <c r="B5" s="289"/>
      <c r="C5" s="290"/>
      <c r="D5" s="290"/>
      <c r="E5" s="290"/>
      <c r="F5" s="417"/>
      <c r="G5" s="417"/>
      <c r="H5" s="172" t="s">
        <v>18</v>
      </c>
      <c r="I5" s="172" t="s">
        <v>32</v>
      </c>
      <c r="J5" s="172" t="s">
        <v>33</v>
      </c>
      <c r="K5" s="425"/>
      <c r="L5" s="172" t="s">
        <v>10</v>
      </c>
      <c r="M5" s="172" t="s">
        <v>88</v>
      </c>
      <c r="N5" s="172" t="s">
        <v>89</v>
      </c>
      <c r="O5" s="417"/>
      <c r="P5" s="399"/>
      <c r="Q5" s="431"/>
      <c r="R5" s="432"/>
      <c r="S5" s="427"/>
      <c r="T5" s="299"/>
    </row>
    <row r="6" spans="2:21" s="65" customFormat="1" ht="26.25" customHeight="1" x14ac:dyDescent="0.25">
      <c r="B6" s="101"/>
      <c r="C6" s="84">
        <v>10</v>
      </c>
      <c r="D6" s="84">
        <v>10</v>
      </c>
      <c r="E6" s="84">
        <v>10</v>
      </c>
      <c r="F6" s="84">
        <v>5</v>
      </c>
      <c r="G6" s="84">
        <v>5</v>
      </c>
      <c r="H6" s="84">
        <v>5</v>
      </c>
      <c r="I6" s="84">
        <v>5</v>
      </c>
      <c r="J6" s="84">
        <v>5</v>
      </c>
      <c r="K6" s="174">
        <v>5</v>
      </c>
      <c r="L6" s="130">
        <v>5</v>
      </c>
      <c r="M6" s="130">
        <v>5</v>
      </c>
      <c r="N6" s="130">
        <v>5</v>
      </c>
      <c r="O6" s="84">
        <v>5</v>
      </c>
      <c r="P6" s="433">
        <v>20</v>
      </c>
      <c r="Q6" s="434"/>
      <c r="R6" s="435"/>
      <c r="S6" s="239">
        <v>60</v>
      </c>
      <c r="T6" s="247"/>
    </row>
    <row r="7" spans="2:21" s="65" customFormat="1" ht="15.75" customHeight="1" x14ac:dyDescent="0.25">
      <c r="B7" s="105" t="s">
        <v>90</v>
      </c>
      <c r="C7" s="248"/>
      <c r="D7" s="248"/>
      <c r="E7" s="248"/>
      <c r="F7" s="102"/>
      <c r="G7" s="102"/>
      <c r="H7" s="102"/>
      <c r="I7" s="102"/>
      <c r="J7" s="102"/>
      <c r="K7" s="176"/>
      <c r="L7" s="249"/>
      <c r="M7" s="249"/>
      <c r="N7" s="249"/>
      <c r="O7" s="157"/>
      <c r="P7" s="157"/>
      <c r="Q7" s="157"/>
      <c r="R7" s="102"/>
      <c r="S7" s="240"/>
      <c r="T7" s="250"/>
    </row>
    <row r="8" spans="2:21" s="65" customFormat="1" ht="15.75" customHeight="1" x14ac:dyDescent="0.25">
      <c r="B8" s="99">
        <v>1</v>
      </c>
      <c r="C8" s="251">
        <v>9</v>
      </c>
      <c r="D8" s="251">
        <v>8</v>
      </c>
      <c r="E8" s="251">
        <v>9</v>
      </c>
      <c r="F8" s="99">
        <v>4</v>
      </c>
      <c r="G8" s="99">
        <v>3</v>
      </c>
      <c r="H8" s="99">
        <v>3</v>
      </c>
      <c r="I8" s="99">
        <v>4</v>
      </c>
      <c r="J8" s="99">
        <v>3</v>
      </c>
      <c r="K8" s="177">
        <v>4</v>
      </c>
      <c r="L8" s="101">
        <v>3</v>
      </c>
      <c r="M8" s="101">
        <v>4</v>
      </c>
      <c r="N8" s="101">
        <v>4</v>
      </c>
      <c r="O8" s="99">
        <v>4</v>
      </c>
      <c r="P8" s="99"/>
      <c r="Q8" s="99"/>
      <c r="R8" s="118"/>
      <c r="S8" s="252">
        <f>(((C8+D8+E8)/3)+(F8+G8+H8+I8+J8+K8+L8+M8+N8+O8))-(R8+P8+Q8)</f>
        <v>44.666666666666664</v>
      </c>
      <c r="T8" s="208">
        <v>2</v>
      </c>
      <c r="U8" s="65" t="s">
        <v>147</v>
      </c>
    </row>
    <row r="9" spans="2:21" s="65" customFormat="1" ht="15.75" customHeight="1" x14ac:dyDescent="0.25">
      <c r="B9" s="99">
        <v>2</v>
      </c>
      <c r="C9" s="251">
        <v>8</v>
      </c>
      <c r="D9" s="251">
        <v>9</v>
      </c>
      <c r="E9" s="251">
        <v>8</v>
      </c>
      <c r="F9" s="99">
        <v>4</v>
      </c>
      <c r="G9" s="99">
        <v>3</v>
      </c>
      <c r="H9" s="99">
        <v>4</v>
      </c>
      <c r="I9" s="99">
        <v>3</v>
      </c>
      <c r="J9" s="99">
        <v>3</v>
      </c>
      <c r="K9" s="177">
        <v>3</v>
      </c>
      <c r="L9" s="99">
        <v>3</v>
      </c>
      <c r="M9" s="99">
        <v>5</v>
      </c>
      <c r="N9" s="99">
        <v>5</v>
      </c>
      <c r="O9" s="99">
        <v>3</v>
      </c>
      <c r="P9" s="99"/>
      <c r="Q9" s="99"/>
      <c r="R9" s="118"/>
      <c r="S9" s="252">
        <f t="shared" ref="S9:S24" si="0">(((C9+D9+E9)/5)+(F9+G9+H9+I9+J9+K9+L9+M9+N9+O9))-(R9+P9+Q9)</f>
        <v>41</v>
      </c>
      <c r="T9" s="208">
        <v>3</v>
      </c>
      <c r="U9" s="65" t="s">
        <v>124</v>
      </c>
    </row>
    <row r="10" spans="2:21" s="65" customFormat="1" ht="15.75" customHeight="1" x14ac:dyDescent="0.25">
      <c r="B10" s="105" t="s">
        <v>77</v>
      </c>
      <c r="C10" s="248"/>
      <c r="D10" s="248"/>
      <c r="E10" s="248"/>
      <c r="F10" s="102"/>
      <c r="G10" s="102"/>
      <c r="H10" s="102"/>
      <c r="I10" s="102"/>
      <c r="J10" s="102"/>
      <c r="K10" s="176"/>
      <c r="L10" s="102"/>
      <c r="M10" s="102"/>
      <c r="N10" s="102"/>
      <c r="O10" s="102"/>
      <c r="P10" s="102"/>
      <c r="Q10" s="102"/>
      <c r="R10" s="102"/>
      <c r="S10" s="241"/>
      <c r="T10" s="250"/>
    </row>
    <row r="11" spans="2:21" s="65" customFormat="1" ht="15.75" customHeight="1" x14ac:dyDescent="0.25">
      <c r="B11" s="99">
        <v>3</v>
      </c>
      <c r="C11" s="251">
        <v>7</v>
      </c>
      <c r="D11" s="251">
        <v>7</v>
      </c>
      <c r="E11" s="251">
        <v>6</v>
      </c>
      <c r="F11" s="99">
        <v>3</v>
      </c>
      <c r="G11" s="99">
        <v>3</v>
      </c>
      <c r="H11" s="99">
        <v>2</v>
      </c>
      <c r="I11" s="99">
        <v>1</v>
      </c>
      <c r="J11" s="99">
        <v>3</v>
      </c>
      <c r="K11" s="177">
        <v>2</v>
      </c>
      <c r="L11" s="99">
        <v>4</v>
      </c>
      <c r="M11" s="99">
        <v>3</v>
      </c>
      <c r="N11" s="99">
        <v>3</v>
      </c>
      <c r="O11" s="99">
        <v>3</v>
      </c>
      <c r="P11" s="99"/>
      <c r="Q11" s="99"/>
      <c r="R11" s="118"/>
      <c r="S11" s="252">
        <f t="shared" si="0"/>
        <v>31</v>
      </c>
      <c r="T11" s="208"/>
      <c r="U11" s="65" t="s">
        <v>149</v>
      </c>
    </row>
    <row r="12" spans="2:21" s="65" customFormat="1" ht="15.75" customHeight="1" x14ac:dyDescent="0.25">
      <c r="B12" s="99">
        <v>4</v>
      </c>
      <c r="C12" s="251">
        <v>10</v>
      </c>
      <c r="D12" s="251">
        <v>10</v>
      </c>
      <c r="E12" s="251">
        <v>10</v>
      </c>
      <c r="F12" s="99">
        <v>3</v>
      </c>
      <c r="G12" s="99">
        <v>3</v>
      </c>
      <c r="H12" s="99">
        <v>4</v>
      </c>
      <c r="I12" s="99">
        <v>3</v>
      </c>
      <c r="J12" s="99">
        <v>4</v>
      </c>
      <c r="K12" s="177">
        <v>3</v>
      </c>
      <c r="L12" s="99">
        <v>5</v>
      </c>
      <c r="M12" s="99">
        <v>4</v>
      </c>
      <c r="N12" s="99">
        <v>5</v>
      </c>
      <c r="O12" s="99">
        <v>3</v>
      </c>
      <c r="P12" s="99"/>
      <c r="Q12" s="99"/>
      <c r="R12" s="118"/>
      <c r="S12" s="252">
        <f t="shared" si="0"/>
        <v>43</v>
      </c>
      <c r="T12" s="208">
        <v>3</v>
      </c>
      <c r="U12" s="65" t="s">
        <v>150</v>
      </c>
    </row>
    <row r="13" spans="2:21" s="65" customFormat="1" ht="15.75" customHeight="1" x14ac:dyDescent="0.25">
      <c r="B13" s="99">
        <v>5</v>
      </c>
      <c r="C13" s="251">
        <v>8</v>
      </c>
      <c r="D13" s="251">
        <v>8</v>
      </c>
      <c r="E13" s="251">
        <v>9</v>
      </c>
      <c r="F13" s="99">
        <v>3</v>
      </c>
      <c r="G13" s="99">
        <v>4</v>
      </c>
      <c r="H13" s="99">
        <v>5</v>
      </c>
      <c r="I13" s="99">
        <v>5</v>
      </c>
      <c r="J13" s="99">
        <v>5</v>
      </c>
      <c r="K13" s="177">
        <v>3</v>
      </c>
      <c r="L13" s="99">
        <v>5</v>
      </c>
      <c r="M13" s="99">
        <v>4</v>
      </c>
      <c r="N13" s="99">
        <v>3</v>
      </c>
      <c r="O13" s="99">
        <v>3</v>
      </c>
      <c r="P13" s="99"/>
      <c r="Q13" s="99"/>
      <c r="R13" s="118"/>
      <c r="S13" s="252">
        <f t="shared" si="0"/>
        <v>45</v>
      </c>
      <c r="T13" s="208">
        <v>2</v>
      </c>
      <c r="U13" s="65" t="s">
        <v>128</v>
      </c>
    </row>
    <row r="14" spans="2:21" s="65" customFormat="1" ht="15.75" customHeight="1" x14ac:dyDescent="0.25">
      <c r="B14" s="99">
        <v>6</v>
      </c>
      <c r="C14" s="251">
        <v>7</v>
      </c>
      <c r="D14" s="251">
        <v>7</v>
      </c>
      <c r="E14" s="251">
        <v>6</v>
      </c>
      <c r="F14" s="99">
        <v>4</v>
      </c>
      <c r="G14" s="99">
        <v>2</v>
      </c>
      <c r="H14" s="99">
        <v>0</v>
      </c>
      <c r="I14" s="99">
        <v>0</v>
      </c>
      <c r="J14" s="99">
        <v>0</v>
      </c>
      <c r="K14" s="177">
        <v>2</v>
      </c>
      <c r="L14" s="99">
        <v>3</v>
      </c>
      <c r="M14" s="99">
        <v>3</v>
      </c>
      <c r="N14" s="99">
        <v>3</v>
      </c>
      <c r="O14" s="99">
        <v>3</v>
      </c>
      <c r="P14" s="99"/>
      <c r="Q14" s="99"/>
      <c r="R14" s="118"/>
      <c r="S14" s="252">
        <f t="shared" si="0"/>
        <v>24</v>
      </c>
      <c r="T14" s="208"/>
      <c r="U14" s="65" t="s">
        <v>137</v>
      </c>
    </row>
    <row r="15" spans="2:21" s="65" customFormat="1" ht="15.75" customHeight="1" x14ac:dyDescent="0.25">
      <c r="B15" s="99">
        <v>7</v>
      </c>
      <c r="C15" s="251">
        <v>9</v>
      </c>
      <c r="D15" s="251">
        <v>7</v>
      </c>
      <c r="E15" s="251">
        <v>8</v>
      </c>
      <c r="F15" s="99">
        <v>3</v>
      </c>
      <c r="G15" s="99">
        <v>3</v>
      </c>
      <c r="H15" s="99">
        <v>4</v>
      </c>
      <c r="I15" s="99">
        <v>4</v>
      </c>
      <c r="J15" s="99">
        <v>4</v>
      </c>
      <c r="K15" s="177">
        <v>3</v>
      </c>
      <c r="L15" s="99">
        <v>4</v>
      </c>
      <c r="M15" s="99">
        <v>3</v>
      </c>
      <c r="N15" s="99">
        <v>3</v>
      </c>
      <c r="O15" s="99">
        <v>3</v>
      </c>
      <c r="P15" s="99"/>
      <c r="Q15" s="99"/>
      <c r="R15" s="118"/>
      <c r="S15" s="252">
        <f t="shared" si="0"/>
        <v>38.799999999999997</v>
      </c>
      <c r="T15" s="208"/>
      <c r="U15" s="65" t="s">
        <v>153</v>
      </c>
    </row>
    <row r="16" spans="2:21" s="65" customFormat="1" ht="15.75" customHeight="1" x14ac:dyDescent="0.25">
      <c r="B16" s="99">
        <v>8</v>
      </c>
      <c r="C16" s="251">
        <v>7</v>
      </c>
      <c r="D16" s="251">
        <v>7</v>
      </c>
      <c r="E16" s="251">
        <v>7</v>
      </c>
      <c r="F16" s="99">
        <v>3</v>
      </c>
      <c r="G16" s="99">
        <v>3</v>
      </c>
      <c r="H16" s="99">
        <v>4</v>
      </c>
      <c r="I16" s="99">
        <v>4</v>
      </c>
      <c r="J16" s="99">
        <v>3</v>
      </c>
      <c r="K16" s="177">
        <v>3</v>
      </c>
      <c r="L16" s="99">
        <v>5</v>
      </c>
      <c r="M16" s="99">
        <v>4</v>
      </c>
      <c r="N16" s="99">
        <v>3</v>
      </c>
      <c r="O16" s="99">
        <v>4</v>
      </c>
      <c r="P16" s="99"/>
      <c r="Q16" s="99"/>
      <c r="R16" s="118"/>
      <c r="S16" s="252">
        <f t="shared" si="0"/>
        <v>40.200000000000003</v>
      </c>
      <c r="T16" s="208"/>
      <c r="U16" s="65" t="s">
        <v>154</v>
      </c>
    </row>
    <row r="17" spans="2:21" s="65" customFormat="1" ht="15.75" customHeight="1" x14ac:dyDescent="0.25">
      <c r="B17" s="99">
        <v>9</v>
      </c>
      <c r="C17" s="251">
        <v>7</v>
      </c>
      <c r="D17" s="251">
        <v>9</v>
      </c>
      <c r="E17" s="251">
        <v>6</v>
      </c>
      <c r="F17" s="99">
        <v>4</v>
      </c>
      <c r="G17" s="99">
        <v>3</v>
      </c>
      <c r="H17" s="99">
        <v>1</v>
      </c>
      <c r="I17" s="99">
        <v>2</v>
      </c>
      <c r="J17" s="99">
        <v>1</v>
      </c>
      <c r="K17" s="177">
        <v>3</v>
      </c>
      <c r="L17" s="99">
        <v>4</v>
      </c>
      <c r="M17" s="99">
        <v>4</v>
      </c>
      <c r="N17" s="99">
        <v>4</v>
      </c>
      <c r="O17" s="99">
        <v>3</v>
      </c>
      <c r="P17" s="99"/>
      <c r="Q17" s="99"/>
      <c r="R17" s="118"/>
      <c r="S17" s="252">
        <f t="shared" si="0"/>
        <v>33.4</v>
      </c>
      <c r="T17" s="208"/>
      <c r="U17" s="65" t="s">
        <v>156</v>
      </c>
    </row>
    <row r="18" spans="2:21" s="65" customFormat="1" ht="15.75" customHeight="1" x14ac:dyDescent="0.25">
      <c r="B18" s="99">
        <v>10</v>
      </c>
      <c r="C18" s="251">
        <v>7</v>
      </c>
      <c r="D18" s="251">
        <v>7</v>
      </c>
      <c r="E18" s="251">
        <v>7</v>
      </c>
      <c r="F18" s="99">
        <v>4</v>
      </c>
      <c r="G18" s="99">
        <v>3</v>
      </c>
      <c r="H18" s="99">
        <v>2</v>
      </c>
      <c r="I18" s="99">
        <v>3</v>
      </c>
      <c r="J18" s="99">
        <v>2</v>
      </c>
      <c r="K18" s="177">
        <v>3</v>
      </c>
      <c r="L18" s="99">
        <v>4</v>
      </c>
      <c r="M18" s="99">
        <v>4</v>
      </c>
      <c r="N18" s="99">
        <v>3</v>
      </c>
      <c r="O18" s="99">
        <v>4</v>
      </c>
      <c r="P18" s="99"/>
      <c r="Q18" s="99"/>
      <c r="R18" s="118"/>
      <c r="S18" s="252">
        <f t="shared" si="0"/>
        <v>36.200000000000003</v>
      </c>
      <c r="T18" s="208"/>
      <c r="U18" s="65" t="s">
        <v>157</v>
      </c>
    </row>
    <row r="19" spans="2:21" s="65" customFormat="1" ht="15.75" customHeight="1" x14ac:dyDescent="0.25">
      <c r="B19" s="105" t="s">
        <v>52</v>
      </c>
      <c r="C19" s="248"/>
      <c r="D19" s="248"/>
      <c r="E19" s="248"/>
      <c r="F19" s="102"/>
      <c r="G19" s="102"/>
      <c r="H19" s="102"/>
      <c r="I19" s="102"/>
      <c r="J19" s="102"/>
      <c r="K19" s="176"/>
      <c r="L19" s="102"/>
      <c r="M19" s="102"/>
      <c r="N19" s="102"/>
      <c r="O19" s="102"/>
      <c r="P19" s="102"/>
      <c r="Q19" s="102"/>
      <c r="R19" s="102"/>
      <c r="S19" s="241"/>
      <c r="T19" s="250"/>
    </row>
    <row r="20" spans="2:21" s="65" customFormat="1" ht="15.75" customHeight="1" x14ac:dyDescent="0.25">
      <c r="B20" s="99">
        <v>11</v>
      </c>
      <c r="C20" s="251">
        <v>7</v>
      </c>
      <c r="D20" s="251">
        <v>7</v>
      </c>
      <c r="E20" s="251">
        <v>8</v>
      </c>
      <c r="F20" s="99">
        <v>3</v>
      </c>
      <c r="G20" s="99">
        <v>3</v>
      </c>
      <c r="H20" s="99">
        <v>3</v>
      </c>
      <c r="I20" s="99">
        <v>3</v>
      </c>
      <c r="J20" s="99">
        <v>2</v>
      </c>
      <c r="K20" s="177">
        <v>3</v>
      </c>
      <c r="L20" s="99">
        <v>4</v>
      </c>
      <c r="M20" s="99">
        <v>4</v>
      </c>
      <c r="N20" s="99">
        <v>3</v>
      </c>
      <c r="O20" s="99">
        <v>3</v>
      </c>
      <c r="P20" s="99"/>
      <c r="Q20" s="99"/>
      <c r="R20" s="118"/>
      <c r="S20" s="252">
        <f t="shared" si="0"/>
        <v>35.4</v>
      </c>
      <c r="T20" s="208"/>
      <c r="U20" s="65" t="s">
        <v>168</v>
      </c>
    </row>
    <row r="21" spans="2:21" s="65" customFormat="1" ht="15.75" customHeight="1" x14ac:dyDescent="0.25">
      <c r="B21" s="99">
        <v>12</v>
      </c>
      <c r="C21" s="251">
        <v>7</v>
      </c>
      <c r="D21" s="251">
        <v>7</v>
      </c>
      <c r="E21" s="251">
        <v>6</v>
      </c>
      <c r="F21" s="99">
        <v>3</v>
      </c>
      <c r="G21" s="99">
        <v>3</v>
      </c>
      <c r="H21" s="99">
        <v>4</v>
      </c>
      <c r="I21" s="99">
        <v>2</v>
      </c>
      <c r="J21" s="99">
        <v>2</v>
      </c>
      <c r="K21" s="177">
        <v>2</v>
      </c>
      <c r="L21" s="99">
        <v>4</v>
      </c>
      <c r="M21" s="99">
        <v>3</v>
      </c>
      <c r="N21" s="99">
        <v>3</v>
      </c>
      <c r="O21" s="99">
        <v>3</v>
      </c>
      <c r="P21" s="99"/>
      <c r="Q21" s="99"/>
      <c r="R21" s="118"/>
      <c r="S21" s="252">
        <f t="shared" si="0"/>
        <v>33</v>
      </c>
      <c r="T21" s="208"/>
      <c r="U21" s="65" t="s">
        <v>158</v>
      </c>
    </row>
    <row r="22" spans="2:21" s="65" customFormat="1" ht="15.75" customHeight="1" x14ac:dyDescent="0.25">
      <c r="B22" s="99">
        <v>13</v>
      </c>
      <c r="C22" s="251">
        <v>9</v>
      </c>
      <c r="D22" s="251">
        <v>8</v>
      </c>
      <c r="E22" s="251">
        <v>7</v>
      </c>
      <c r="F22" s="99">
        <v>4</v>
      </c>
      <c r="G22" s="99">
        <v>3</v>
      </c>
      <c r="H22" s="99">
        <v>4</v>
      </c>
      <c r="I22" s="99">
        <v>4</v>
      </c>
      <c r="J22" s="99">
        <v>3</v>
      </c>
      <c r="K22" s="177">
        <v>4</v>
      </c>
      <c r="L22" s="99">
        <v>4</v>
      </c>
      <c r="M22" s="99">
        <v>4</v>
      </c>
      <c r="N22" s="99">
        <v>4</v>
      </c>
      <c r="O22" s="99">
        <v>3</v>
      </c>
      <c r="P22" s="99"/>
      <c r="Q22" s="99"/>
      <c r="R22" s="118"/>
      <c r="S22" s="252">
        <f t="shared" si="0"/>
        <v>41.8</v>
      </c>
      <c r="T22" s="208">
        <v>3</v>
      </c>
      <c r="U22" s="65" t="s">
        <v>138</v>
      </c>
    </row>
    <row r="23" spans="2:21" s="65" customFormat="1" ht="15.75" customHeight="1" x14ac:dyDescent="0.25">
      <c r="B23" s="99">
        <v>14</v>
      </c>
      <c r="C23" s="251">
        <v>10</v>
      </c>
      <c r="D23" s="251">
        <v>10</v>
      </c>
      <c r="E23" s="251">
        <v>10</v>
      </c>
      <c r="F23" s="99">
        <v>5</v>
      </c>
      <c r="G23" s="99">
        <v>5</v>
      </c>
      <c r="H23" s="99">
        <v>4</v>
      </c>
      <c r="I23" s="99">
        <v>4</v>
      </c>
      <c r="J23" s="99">
        <v>4</v>
      </c>
      <c r="K23" s="177">
        <v>5</v>
      </c>
      <c r="L23" s="99">
        <v>5</v>
      </c>
      <c r="M23" s="99">
        <v>5</v>
      </c>
      <c r="N23" s="99">
        <v>4</v>
      </c>
      <c r="O23" s="99">
        <v>5</v>
      </c>
      <c r="P23" s="99"/>
      <c r="Q23" s="99"/>
      <c r="R23" s="118"/>
      <c r="S23" s="252">
        <f t="shared" si="0"/>
        <v>52</v>
      </c>
      <c r="T23" s="208">
        <v>1</v>
      </c>
      <c r="U23" s="65" t="s">
        <v>139</v>
      </c>
    </row>
    <row r="24" spans="2:21" s="65" customFormat="1" ht="15.75" customHeight="1" x14ac:dyDescent="0.25">
      <c r="B24" s="99">
        <v>15</v>
      </c>
      <c r="C24" s="251">
        <v>8</v>
      </c>
      <c r="D24" s="251">
        <v>9</v>
      </c>
      <c r="E24" s="251">
        <v>9</v>
      </c>
      <c r="F24" s="99">
        <v>4</v>
      </c>
      <c r="G24" s="99">
        <v>4</v>
      </c>
      <c r="H24" s="99">
        <v>3</v>
      </c>
      <c r="I24" s="99">
        <v>3</v>
      </c>
      <c r="J24" s="99">
        <v>4</v>
      </c>
      <c r="K24" s="177">
        <v>3</v>
      </c>
      <c r="L24" s="99">
        <v>3</v>
      </c>
      <c r="M24" s="99">
        <v>4</v>
      </c>
      <c r="N24" s="99">
        <v>4</v>
      </c>
      <c r="O24" s="99">
        <v>3</v>
      </c>
      <c r="P24" s="99"/>
      <c r="Q24" s="99"/>
      <c r="R24" s="118"/>
      <c r="S24" s="252">
        <f t="shared" si="0"/>
        <v>40.200000000000003</v>
      </c>
      <c r="T24" s="208"/>
      <c r="U24" s="65" t="s">
        <v>175</v>
      </c>
    </row>
    <row r="25" spans="2:21" x14ac:dyDescent="0.25">
      <c r="D25" s="242"/>
      <c r="E25" s="189"/>
      <c r="F25" s="189"/>
      <c r="G25" s="189"/>
      <c r="H25" s="189"/>
      <c r="I25" s="189"/>
      <c r="J25" s="189"/>
      <c r="K25" s="189"/>
    </row>
  </sheetData>
  <mergeCells count="14">
    <mergeCell ref="T4:T5"/>
    <mergeCell ref="O4:O5"/>
    <mergeCell ref="S4:S5"/>
    <mergeCell ref="P4:R5"/>
    <mergeCell ref="P6:R6"/>
    <mergeCell ref="B4:B5"/>
    <mergeCell ref="C4:E5"/>
    <mergeCell ref="H4:J4"/>
    <mergeCell ref="H3:J3"/>
    <mergeCell ref="L4:N4"/>
    <mergeCell ref="L3:N3"/>
    <mergeCell ref="F4:F5"/>
    <mergeCell ref="G4:G5"/>
    <mergeCell ref="K4:K5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СЧМ</vt:lpstr>
      <vt:lpstr>СПГЛ</vt:lpstr>
      <vt:lpstr>АппМан</vt:lpstr>
      <vt:lpstr>СЖМ</vt:lpstr>
      <vt:lpstr>укріплення нігтів Natural</vt:lpstr>
      <vt:lpstr>КомбіМан</vt:lpstr>
      <vt:lpstr>МоднСалМод</vt:lpstr>
      <vt:lpstr>Креат чол</vt:lpstr>
      <vt:lpstr>Soak-off</vt:lpstr>
      <vt:lpstr>Верхние формы</vt:lpstr>
      <vt:lpstr>подіум дизайн</vt:lpstr>
      <vt:lpstr>СМФ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Kafo</cp:lastModifiedBy>
  <cp:lastPrinted>2024-09-19T14:42:47Z</cp:lastPrinted>
  <dcterms:created xsi:type="dcterms:W3CDTF">2022-10-13T16:53:25Z</dcterms:created>
  <dcterms:modified xsi:type="dcterms:W3CDTF">2024-09-26T13:09:00Z</dcterms:modified>
</cp:coreProperties>
</file>