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ЧУ 2023\ГОТОВІ зведені таблиці ОНЛАЙН\"/>
    </mc:Choice>
  </mc:AlternateContent>
  <bookViews>
    <workbookView xWindow="0" yWindow="0" windowWidth="24000" windowHeight="9735" activeTab="1"/>
  </bookViews>
  <sheets>
    <sheet name="СЖМ" sheetId="1" r:id="rId1"/>
    <sheet name="Верхние формы" sheetId="9" r:id="rId2"/>
    <sheet name="СМФ" sheetId="4" r:id="rId3"/>
    <sheet name="СЧМ" sheetId="2" r:id="rId4"/>
    <sheet name="АппМан" sheetId="6" r:id="rId5"/>
    <sheet name="МоднСалМод" sheetId="12" r:id="rId6"/>
    <sheet name="КомбіМан" sheetId="7" r:id="rId7"/>
    <sheet name="Soak-off" sheetId="8" r:id="rId8"/>
    <sheet name="СПГЛ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0" l="1"/>
  <c r="Q13" i="10"/>
  <c r="Q14" i="10"/>
  <c r="Q15" i="10"/>
  <c r="Q16" i="10"/>
  <c r="Q17" i="10"/>
  <c r="Q9" i="10"/>
  <c r="Q11" i="10"/>
  <c r="Q19" i="10"/>
  <c r="Q20" i="10"/>
  <c r="Q22" i="10"/>
  <c r="Q23" i="10"/>
  <c r="T9" i="8"/>
  <c r="T8" i="8"/>
  <c r="N18" i="7"/>
  <c r="T11" i="8"/>
  <c r="T13" i="8"/>
  <c r="T15" i="8"/>
  <c r="T16" i="8"/>
  <c r="T17" i="8"/>
  <c r="T18" i="8"/>
  <c r="T19" i="8"/>
  <c r="T10" i="8"/>
  <c r="G9" i="12"/>
  <c r="G10" i="12"/>
  <c r="G11" i="12"/>
  <c r="G13" i="12"/>
  <c r="N10" i="7" l="1"/>
  <c r="N11" i="7"/>
  <c r="N12" i="7"/>
  <c r="N14" i="7"/>
  <c r="N15" i="7"/>
  <c r="N16" i="7"/>
  <c r="N19" i="7"/>
  <c r="N20" i="7"/>
  <c r="N21" i="7"/>
  <c r="N22" i="7"/>
  <c r="N23" i="7"/>
  <c r="N24" i="7"/>
  <c r="N25" i="7"/>
  <c r="N9" i="7"/>
  <c r="P10" i="6"/>
  <c r="P11" i="6"/>
  <c r="P13" i="6"/>
  <c r="P14" i="6"/>
  <c r="P15" i="6"/>
  <c r="P16" i="6"/>
  <c r="P17" i="6"/>
  <c r="P19" i="6"/>
  <c r="P8" i="6"/>
  <c r="S9" i="4"/>
  <c r="S7" i="4"/>
  <c r="O10" i="2"/>
  <c r="O11" i="2"/>
  <c r="O13" i="2"/>
  <c r="O14" i="2"/>
  <c r="O16" i="2"/>
  <c r="O17" i="2"/>
  <c r="O18" i="2"/>
  <c r="O19" i="2"/>
  <c r="O21" i="2"/>
  <c r="O22" i="2"/>
  <c r="O9" i="2"/>
  <c r="R9" i="9"/>
  <c r="R10" i="9"/>
  <c r="R12" i="9"/>
  <c r="R13" i="9"/>
  <c r="R14" i="9"/>
  <c r="R16" i="9"/>
  <c r="R8" i="9"/>
  <c r="P20" i="1" l="1"/>
  <c r="P10" i="1"/>
  <c r="P11" i="1"/>
  <c r="P12" i="1"/>
  <c r="P13" i="1"/>
  <c r="P14" i="1"/>
  <c r="P15" i="1"/>
  <c r="P16" i="1"/>
  <c r="P17" i="1"/>
  <c r="P18" i="1"/>
  <c r="P19" i="1"/>
  <c r="P9" i="1"/>
  <c r="P179" i="10" l="1"/>
  <c r="I136" i="7"/>
  <c r="I158" i="7"/>
  <c r="I199" i="7"/>
</calcChain>
</file>

<file path=xl/sharedStrings.xml><?xml version="1.0" encoding="utf-8"?>
<sst xmlns="http://schemas.openxmlformats.org/spreadsheetml/2006/main" count="343" uniqueCount="154">
  <si>
    <r>
      <t xml:space="preserve">    </t>
    </r>
    <r>
      <rPr>
        <b/>
        <sz val="10"/>
        <color theme="1"/>
        <rFont val="Arial"/>
        <family val="2"/>
        <charset val="204"/>
      </rPr>
      <t>Номер</t>
    </r>
  </si>
  <si>
    <t>Загальне враження</t>
  </si>
  <si>
    <t>Форма</t>
  </si>
  <si>
    <t>Довжина</t>
  </si>
  <si>
    <t>Техніка</t>
  </si>
  <si>
    <t>Штраф</t>
  </si>
  <si>
    <t xml:space="preserve">Разом </t>
  </si>
  <si>
    <t xml:space="preserve">Зліва </t>
  </si>
  <si>
    <t>Справа</t>
  </si>
  <si>
    <t>Задній валик</t>
  </si>
  <si>
    <t xml:space="preserve">Щільність </t>
  </si>
  <si>
    <t>Майстри</t>
  </si>
  <si>
    <t>Рожевий</t>
  </si>
  <si>
    <t>Суддя</t>
  </si>
  <si>
    <t>%</t>
  </si>
  <si>
    <t>Номер</t>
  </si>
  <si>
    <t>довжина</t>
  </si>
  <si>
    <t>Поліровка</t>
  </si>
  <si>
    <t>Итого</t>
  </si>
  <si>
    <t xml:space="preserve">Форма         </t>
  </si>
  <si>
    <t>Апекс</t>
  </si>
  <si>
    <t>Лінія посмішки</t>
  </si>
  <si>
    <t>Техніка, контроль матеріалу</t>
  </si>
  <si>
    <t>Поверхня</t>
  </si>
  <si>
    <t>Штрафні бали</t>
  </si>
  <si>
    <t xml:space="preserve">Поперечна акра нігтя </t>
  </si>
  <si>
    <t>Торець нігтя</t>
  </si>
  <si>
    <t>Заг. враження</t>
  </si>
  <si>
    <t xml:space="preserve">Номер </t>
  </si>
  <si>
    <t xml:space="preserve">Довжина </t>
  </si>
  <si>
    <t xml:space="preserve">Форма </t>
  </si>
  <si>
    <t>Лівий</t>
  </si>
  <si>
    <t>Правий</t>
  </si>
  <si>
    <t>Експерт</t>
  </si>
  <si>
    <t>Профі</t>
  </si>
  <si>
    <t>Общее впечатление</t>
  </si>
  <si>
    <t>Длина</t>
  </si>
  <si>
    <t>Чистота работы</t>
  </si>
  <si>
    <t>Штрафные баллы</t>
  </si>
  <si>
    <t>пр. б./с</t>
  </si>
  <si>
    <t>Ст +Ю</t>
  </si>
  <si>
    <t>Всего</t>
  </si>
  <si>
    <t>Фінішне покриття</t>
  </si>
  <si>
    <t>Кривизна</t>
  </si>
  <si>
    <t>Симетричність</t>
  </si>
  <si>
    <t xml:space="preserve">Штраф </t>
  </si>
  <si>
    <r>
      <t>Номінація</t>
    </r>
    <r>
      <rPr>
        <b/>
        <sz val="20"/>
        <color rgb="FF000000"/>
        <rFont val="Calibri"/>
        <family val="2"/>
        <charset val="204"/>
        <scheme val="minor"/>
      </rPr>
      <t xml:space="preserve"> Верхні форми</t>
    </r>
  </si>
  <si>
    <r>
      <t>Номінація</t>
    </r>
    <r>
      <rPr>
        <b/>
        <sz val="20"/>
        <color rgb="FF000000"/>
        <rFont val="Calibri"/>
        <family val="2"/>
        <charset val="204"/>
        <scheme val="minor"/>
      </rPr>
      <t xml:space="preserve"> салонне покриття нігтів гелями-лаками </t>
    </r>
  </si>
  <si>
    <t>Покриття червоним гелем</t>
  </si>
  <si>
    <t>Товщина в зоні кутикули</t>
  </si>
  <si>
    <t>Вид знизу</t>
  </si>
  <si>
    <t>Поверхність</t>
  </si>
  <si>
    <t>разом</t>
  </si>
  <si>
    <t>лінія</t>
  </si>
  <si>
    <t>щільність</t>
  </si>
  <si>
    <t>Зона кутикули</t>
  </si>
  <si>
    <t>Торець</t>
  </si>
  <si>
    <t>С+Ю</t>
  </si>
  <si>
    <t>М+П</t>
  </si>
  <si>
    <t>Область кутикули</t>
  </si>
  <si>
    <t>с+ю</t>
  </si>
  <si>
    <t>м+п</t>
  </si>
  <si>
    <t>місце</t>
  </si>
  <si>
    <t>всього</t>
  </si>
  <si>
    <t>Номінація "Комбінований манікюр"</t>
  </si>
  <si>
    <t>майстер</t>
  </si>
  <si>
    <t>профі</t>
  </si>
  <si>
    <t xml:space="preserve">Номінація салонний жіночий манікюр   </t>
  </si>
  <si>
    <t>Сакеларі</t>
  </si>
  <si>
    <t>Семенец</t>
  </si>
  <si>
    <t>Амросієва</t>
  </si>
  <si>
    <t>Техніка/Семенец</t>
  </si>
  <si>
    <t>Лінія кутікули</t>
  </si>
  <si>
    <t>експерт</t>
  </si>
  <si>
    <t>студенти</t>
  </si>
  <si>
    <t>Покриття/Амросієва</t>
  </si>
  <si>
    <t>Місце</t>
  </si>
  <si>
    <t>Діденко</t>
  </si>
  <si>
    <t>Антібура</t>
  </si>
  <si>
    <t>дизайн і оригінальність</t>
  </si>
  <si>
    <t>Проздовжня арка  вид збоку</t>
  </si>
  <si>
    <t>Бочні сторони</t>
  </si>
  <si>
    <t>Поперечна  арка  вид спереду</t>
  </si>
  <si>
    <t>внутрішній  вільний край</t>
  </si>
  <si>
    <t>ст+юн</t>
  </si>
  <si>
    <t>експ</t>
  </si>
  <si>
    <t>Задніпряна</t>
  </si>
  <si>
    <t>Семенець</t>
  </si>
  <si>
    <t xml:space="preserve">Поздовжня арка нігтя </t>
  </si>
  <si>
    <t xml:space="preserve">Бічні сторони    </t>
  </si>
  <si>
    <t>юніори</t>
  </si>
  <si>
    <r>
      <t xml:space="preserve">Номінація </t>
    </r>
    <r>
      <rPr>
        <b/>
        <sz val="18"/>
        <color theme="1"/>
        <rFont val="Calibri"/>
        <family val="2"/>
        <charset val="204"/>
        <scheme val="minor"/>
      </rPr>
      <t>Салонне моделювання нігтів "Френч"</t>
    </r>
  </si>
  <si>
    <t>Лінія посмішки Чіткість</t>
  </si>
  <si>
    <t>Лінія посмішки Симетричність</t>
  </si>
  <si>
    <t>Лінія посмішки Глибина</t>
  </si>
  <si>
    <t>Старенко</t>
  </si>
  <si>
    <t>Разом</t>
  </si>
  <si>
    <t>майстри</t>
  </si>
  <si>
    <t>студент</t>
  </si>
  <si>
    <r>
      <t xml:space="preserve">                                               Номінація     </t>
    </r>
    <r>
      <rPr>
        <b/>
        <sz val="18"/>
        <color rgb="FF000000"/>
        <rFont val="Calibri"/>
        <family val="2"/>
        <charset val="204"/>
      </rPr>
      <t xml:space="preserve">Салонний чоловічий манікюр </t>
    </r>
  </si>
  <si>
    <t>Дебел Оксана</t>
  </si>
  <si>
    <t>Ковальська Анна</t>
  </si>
  <si>
    <t>Луцеїна Надія</t>
  </si>
  <si>
    <t>Кулик Віта</t>
  </si>
  <si>
    <t>Лаврентьєва Олена</t>
  </si>
  <si>
    <t>Персіянова Ірина</t>
  </si>
  <si>
    <t>Бондаренко Тетяна</t>
  </si>
  <si>
    <t>Белова Оксана</t>
  </si>
  <si>
    <t>Штибко Наталія</t>
  </si>
  <si>
    <t>АліксероваЕльміра</t>
  </si>
  <si>
    <t>Техніка обробка шкіри навколо нігтів)</t>
  </si>
  <si>
    <t xml:space="preserve">Задній </t>
  </si>
  <si>
    <r>
      <rPr>
        <sz val="18"/>
        <color rgb="FF000000"/>
        <rFont val="Calibri"/>
        <family val="2"/>
        <charset val="204"/>
      </rPr>
      <t>Номінація</t>
    </r>
    <r>
      <rPr>
        <sz val="20"/>
        <color rgb="FF000000"/>
        <rFont val="Calibri"/>
        <family val="2"/>
        <charset val="204"/>
      </rPr>
      <t xml:space="preserve"> </t>
    </r>
    <r>
      <rPr>
        <b/>
        <sz val="18"/>
        <color rgb="FF000000"/>
        <rFont val="Calibri"/>
        <family val="2"/>
        <charset val="204"/>
      </rPr>
      <t>"Апаратний манікюр"</t>
    </r>
  </si>
  <si>
    <t>Кириченко Олена</t>
  </si>
  <si>
    <t>11 експерт</t>
  </si>
  <si>
    <t>Козорєз Аліна</t>
  </si>
  <si>
    <t>Кобченко Юлія</t>
  </si>
  <si>
    <t>Аксьонова Ілона</t>
  </si>
  <si>
    <t>Новікова Катерина</t>
  </si>
  <si>
    <t>Деркаченко Марія</t>
  </si>
  <si>
    <t>Роздобудько Юлія</t>
  </si>
  <si>
    <t>Русакевич Дар'я</t>
  </si>
  <si>
    <t>Куліш Віта</t>
  </si>
  <si>
    <t>Білорус Вероніка</t>
  </si>
  <si>
    <t>Ісаєва Каміла</t>
  </si>
  <si>
    <t>Юрченко Лілія</t>
  </si>
  <si>
    <t>Парфеса Віта</t>
  </si>
  <si>
    <t>Створення продольного вигину нігтя (вид збоку)</t>
  </si>
  <si>
    <t>Поперечна арка (вид спереду)</t>
  </si>
  <si>
    <t>Покриття нігтів "Французький манікюр"</t>
  </si>
  <si>
    <t>Відблиск</t>
  </si>
  <si>
    <t>Всього</t>
  </si>
  <si>
    <t>Білий</t>
  </si>
  <si>
    <t xml:space="preserve"> Лінія посмішки</t>
  </si>
  <si>
    <t>студ+юн</t>
  </si>
  <si>
    <r>
      <rPr>
        <sz val="18"/>
        <color rgb="FF000000"/>
        <rFont val="Calibri"/>
        <family val="2"/>
        <charset val="204"/>
      </rPr>
      <t>Номінація</t>
    </r>
    <r>
      <rPr>
        <b/>
        <sz val="18"/>
        <color rgb="FF000000"/>
        <rFont val="Calibri"/>
        <family val="2"/>
        <charset val="204"/>
      </rPr>
      <t xml:space="preserve"> Салонне покриття нігтів гелями-лаками </t>
    </r>
  </si>
  <si>
    <t>Френч покриття</t>
  </si>
  <si>
    <t>Покриття кольоровим гелем-лаком</t>
  </si>
  <si>
    <t>Щільність</t>
  </si>
  <si>
    <r>
      <t xml:space="preserve">Номінація </t>
    </r>
    <r>
      <rPr>
        <b/>
        <sz val="18"/>
        <color theme="1"/>
        <rFont val="Calibri"/>
        <family val="2"/>
        <charset val="204"/>
      </rPr>
      <t>"Комбінований манікюр"</t>
    </r>
  </si>
  <si>
    <t>Задніпрянна</t>
  </si>
  <si>
    <r>
      <t xml:space="preserve">Номінація </t>
    </r>
    <r>
      <rPr>
        <b/>
        <sz val="18"/>
        <color rgb="FF000000"/>
        <rFont val="Calibri"/>
        <family val="2"/>
        <charset val="204"/>
      </rPr>
      <t>"Створення ідеальної поверхні нігтьової пластини soak-off - гелями у флаконі"</t>
    </r>
  </si>
  <si>
    <t>25-30</t>
  </si>
  <si>
    <t>майстри+профі</t>
  </si>
  <si>
    <t>студенти+юніори</t>
  </si>
  <si>
    <r>
      <t>Номінація "Модне с</t>
    </r>
    <r>
      <rPr>
        <b/>
        <sz val="18"/>
        <color theme="1"/>
        <rFont val="Calibri"/>
        <family val="2"/>
        <charset val="204"/>
        <scheme val="minor"/>
      </rPr>
      <t>алонне моделювання нігтів"</t>
    </r>
  </si>
  <si>
    <t>Антибура</t>
  </si>
  <si>
    <t>Сакелари</t>
  </si>
  <si>
    <t>Коломієць Маргарита</t>
  </si>
  <si>
    <t>Літвінова Ксенія</t>
  </si>
  <si>
    <t>Пукач Ірина</t>
  </si>
  <si>
    <t>Бєлова Оксана</t>
  </si>
  <si>
    <t>Русакевич Даша</t>
  </si>
  <si>
    <t>Алексерова Ельміра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</si>
</sst>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26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20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0"/>
      <color rgb="FFFF0000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i/>
      <sz val="9"/>
      <color rgb="FFFF0000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33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2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9"/>
      <color rgb="FFFF0000"/>
      <name val="Calibri"/>
      <family val="2"/>
      <charset val="204"/>
    </font>
    <font>
      <sz val="9"/>
      <color theme="1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9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9"/>
      <color rgb="FFFF000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Arial"/>
    </font>
    <font>
      <sz val="9"/>
      <color rgb="FFFF0000"/>
      <name val="Arial"/>
    </font>
    <font>
      <b/>
      <sz val="11"/>
      <color rgb="FFFF0000"/>
      <name val="Calibri"/>
    </font>
    <font>
      <sz val="9"/>
      <color rgb="FFFF0000"/>
      <name val="Calibri"/>
    </font>
    <font>
      <sz val="11"/>
      <color theme="1"/>
      <name val="Calibri"/>
    </font>
    <font>
      <sz val="20"/>
      <color rgb="FF000000"/>
      <name val="Calibri"/>
      <family val="2"/>
      <charset val="204"/>
    </font>
    <font>
      <sz val="20"/>
      <color theme="1"/>
      <name val="Calibri"/>
    </font>
    <font>
      <b/>
      <sz val="11"/>
      <color theme="1"/>
      <name val="Calibri"/>
      <family val="2"/>
      <charset val="204"/>
    </font>
    <font>
      <b/>
      <sz val="9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u/>
      <sz val="18"/>
      <color theme="1"/>
      <name val="Calibri"/>
      <family val="2"/>
      <charset val="204"/>
      <scheme val="minor"/>
    </font>
    <font>
      <b/>
      <sz val="10"/>
      <color rgb="FFFF0000"/>
      <name val="Calibri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0" fontId="15" fillId="0" borderId="0"/>
    <xf numFmtId="0" fontId="26" fillId="0" borderId="0"/>
  </cellStyleXfs>
  <cellXfs count="506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5" borderId="7" xfId="0" applyFill="1" applyBorder="1"/>
    <xf numFmtId="0" fontId="9" fillId="0" borderId="0" xfId="0" applyFont="1"/>
    <xf numFmtId="0" fontId="5" fillId="0" borderId="0" xfId="0" applyFont="1"/>
    <xf numFmtId="0" fontId="0" fillId="3" borderId="0" xfId="0" applyFill="1"/>
    <xf numFmtId="0" fontId="0" fillId="6" borderId="0" xfId="0" applyFill="1"/>
    <xf numFmtId="0" fontId="12" fillId="0" borderId="0" xfId="0" applyFont="1"/>
    <xf numFmtId="0" fontId="0" fillId="0" borderId="7" xfId="0" applyBorder="1"/>
    <xf numFmtId="0" fontId="0" fillId="6" borderId="7" xfId="0" applyFill="1" applyBorder="1"/>
    <xf numFmtId="0" fontId="0" fillId="8" borderId="7" xfId="0" applyFill="1" applyBorder="1"/>
    <xf numFmtId="0" fontId="0" fillId="8" borderId="0" xfId="0" applyFill="1"/>
    <xf numFmtId="0" fontId="0" fillId="4" borderId="7" xfId="0" applyFill="1" applyBorder="1"/>
    <xf numFmtId="0" fontId="0" fillId="4" borderId="0" xfId="0" applyFill="1"/>
    <xf numFmtId="0" fontId="0" fillId="9" borderId="7" xfId="0" applyFill="1" applyBorder="1"/>
    <xf numFmtId="0" fontId="0" fillId="7" borderId="7" xfId="0" applyFill="1" applyBorder="1"/>
    <xf numFmtId="0" fontId="0" fillId="2" borderId="7" xfId="0" applyFill="1" applyBorder="1"/>
    <xf numFmtId="0" fontId="0" fillId="3" borderId="7" xfId="0" applyFill="1" applyBorder="1"/>
    <xf numFmtId="0" fontId="0" fillId="10" borderId="7" xfId="0" applyFill="1" applyBorder="1"/>
    <xf numFmtId="0" fontId="0" fillId="10" borderId="0" xfId="0" applyFill="1"/>
    <xf numFmtId="0" fontId="18" fillId="0" borderId="0" xfId="0" applyFont="1"/>
    <xf numFmtId="0" fontId="0" fillId="11" borderId="7" xfId="0" applyFill="1" applyBorder="1"/>
    <xf numFmtId="0" fontId="0" fillId="11" borderId="0" xfId="0" applyFill="1"/>
    <xf numFmtId="0" fontId="8" fillId="0" borderId="0" xfId="0" applyFont="1"/>
    <xf numFmtId="0" fontId="20" fillId="0" borderId="18" xfId="0" applyFont="1" applyBorder="1" applyAlignment="1">
      <alignment vertical="center" wrapText="1"/>
    </xf>
    <xf numFmtId="0" fontId="20" fillId="0" borderId="19" xfId="0" applyFont="1" applyBorder="1" applyAlignment="1">
      <alignment horizontal="center" vertical="center" wrapText="1"/>
    </xf>
    <xf numFmtId="2" fontId="20" fillId="0" borderId="20" xfId="0" applyNumberFormat="1" applyFont="1" applyBorder="1" applyAlignment="1">
      <alignment horizontal="center" vertical="center" wrapText="1"/>
    </xf>
    <xf numFmtId="2" fontId="20" fillId="0" borderId="18" xfId="0" applyNumberFormat="1" applyFont="1" applyBorder="1" applyAlignment="1">
      <alignment horizontal="center" vertical="center" wrapText="1"/>
    </xf>
    <xf numFmtId="0" fontId="4" fillId="0" borderId="20" xfId="0" applyFont="1" applyBorder="1" applyAlignment="1"/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0" fillId="9" borderId="0" xfId="0" applyFill="1"/>
    <xf numFmtId="0" fontId="3" fillId="4" borderId="7" xfId="0" applyFont="1" applyFill="1" applyBorder="1" applyAlignment="1">
      <alignment horizontal="center"/>
    </xf>
    <xf numFmtId="0" fontId="4" fillId="11" borderId="7" xfId="0" applyFont="1" applyFill="1" applyBorder="1" applyAlignment="1"/>
    <xf numFmtId="0" fontId="7" fillId="8" borderId="7" xfId="0" applyFont="1" applyFill="1" applyBorder="1"/>
    <xf numFmtId="0" fontId="14" fillId="8" borderId="7" xfId="0" applyFont="1" applyFill="1" applyBorder="1" applyAlignment="1">
      <alignment horizontal="center"/>
    </xf>
    <xf numFmtId="0" fontId="6" fillId="0" borderId="20" xfId="0" applyFont="1" applyBorder="1" applyAlignment="1"/>
    <xf numFmtId="0" fontId="7" fillId="8" borderId="0" xfId="0" applyFont="1" applyFill="1"/>
    <xf numFmtId="0" fontId="4" fillId="12" borderId="20" xfId="0" applyFont="1" applyFill="1" applyBorder="1" applyAlignment="1"/>
    <xf numFmtId="2" fontId="20" fillId="0" borderId="21" xfId="0" applyNumberFormat="1" applyFont="1" applyFill="1" applyBorder="1" applyAlignment="1">
      <alignment horizontal="center" vertical="center" wrapText="1"/>
    </xf>
    <xf numFmtId="0" fontId="10" fillId="0" borderId="0" xfId="0" applyFont="1"/>
    <xf numFmtId="2" fontId="21" fillId="0" borderId="21" xfId="0" applyNumberFormat="1" applyFont="1" applyFill="1" applyBorder="1" applyAlignment="1">
      <alignment horizontal="center" vertical="center" wrapText="1"/>
    </xf>
    <xf numFmtId="0" fontId="10" fillId="0" borderId="7" xfId="0" applyFont="1" applyBorder="1"/>
    <xf numFmtId="0" fontId="10" fillId="9" borderId="7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/>
    </xf>
    <xf numFmtId="0" fontId="4" fillId="6" borderId="20" xfId="0" applyFont="1" applyFill="1" applyBorder="1" applyAlignment="1"/>
    <xf numFmtId="0" fontId="0" fillId="0" borderId="0" xfId="0" applyAlignment="1"/>
    <xf numFmtId="0" fontId="18" fillId="0" borderId="0" xfId="0" applyFont="1" applyAlignment="1">
      <alignment vertical="center"/>
    </xf>
    <xf numFmtId="0" fontId="0" fillId="13" borderId="7" xfId="0" applyFill="1" applyBorder="1"/>
    <xf numFmtId="0" fontId="0" fillId="14" borderId="7" xfId="0" applyFill="1" applyBorder="1"/>
    <xf numFmtId="0" fontId="0" fillId="15" borderId="7" xfId="0" applyFill="1" applyBorder="1"/>
    <xf numFmtId="0" fontId="0" fillId="16" borderId="7" xfId="0" applyFill="1" applyBorder="1"/>
    <xf numFmtId="0" fontId="0" fillId="17" borderId="7" xfId="0" applyFill="1" applyBorder="1"/>
    <xf numFmtId="0" fontId="0" fillId="17" borderId="0" xfId="0" applyFill="1"/>
    <xf numFmtId="0" fontId="0" fillId="18" borderId="7" xfId="0" applyFill="1" applyBorder="1"/>
    <xf numFmtId="0" fontId="24" fillId="0" borderId="1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0" fillId="12" borderId="7" xfId="0" applyFill="1" applyBorder="1"/>
    <xf numFmtId="0" fontId="4" fillId="17" borderId="1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2" fontId="30" fillId="2" borderId="21" xfId="0" applyNumberFormat="1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13" borderId="7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15" borderId="7" xfId="0" applyFont="1" applyFill="1" applyBorder="1" applyAlignment="1">
      <alignment horizontal="center"/>
    </xf>
    <xf numFmtId="0" fontId="17" fillId="16" borderId="7" xfId="0" applyFont="1" applyFill="1" applyBorder="1" applyAlignment="1">
      <alignment horizontal="center"/>
    </xf>
    <xf numFmtId="0" fontId="17" fillId="18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/>
    </xf>
    <xf numFmtId="0" fontId="17" fillId="12" borderId="7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32" fillId="12" borderId="7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3" fillId="13" borderId="7" xfId="0" applyFont="1" applyFill="1" applyBorder="1" applyAlignment="1">
      <alignment horizontal="center"/>
    </xf>
    <xf numFmtId="0" fontId="32" fillId="14" borderId="7" xfId="0" applyFont="1" applyFill="1" applyBorder="1" applyAlignment="1">
      <alignment horizontal="center"/>
    </xf>
    <xf numFmtId="0" fontId="32" fillId="5" borderId="7" xfId="0" applyFont="1" applyFill="1" applyBorder="1" applyAlignment="1">
      <alignment horizontal="center"/>
    </xf>
    <xf numFmtId="0" fontId="1" fillId="9" borderId="0" xfId="0" applyFont="1" applyFill="1"/>
    <xf numFmtId="0" fontId="31" fillId="9" borderId="0" xfId="0" applyFont="1" applyFill="1" applyAlignment="1">
      <alignment horizontal="center"/>
    </xf>
    <xf numFmtId="0" fontId="4" fillId="9" borderId="7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6" fillId="0" borderId="17" xfId="0" applyFont="1" applyBorder="1"/>
    <xf numFmtId="0" fontId="4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9" borderId="7" xfId="0" applyFill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16" fontId="4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24" fillId="0" borderId="10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0" fillId="2" borderId="8" xfId="0" applyFill="1" applyBorder="1"/>
    <xf numFmtId="0" fontId="35" fillId="0" borderId="25" xfId="0" applyFont="1" applyBorder="1"/>
    <xf numFmtId="0" fontId="35" fillId="0" borderId="26" xfId="0" applyFont="1" applyBorder="1"/>
    <xf numFmtId="2" fontId="24" fillId="0" borderId="2" xfId="0" applyNumberFormat="1" applyFont="1" applyBorder="1" applyAlignment="1">
      <alignment vertical="center" wrapText="1"/>
    </xf>
    <xf numFmtId="2" fontId="24" fillId="0" borderId="9" xfId="0" applyNumberFormat="1" applyFont="1" applyBorder="1" applyAlignment="1">
      <alignment vertical="center" wrapText="1"/>
    </xf>
    <xf numFmtId="2" fontId="35" fillId="0" borderId="27" xfId="0" applyNumberFormat="1" applyFont="1" applyBorder="1"/>
    <xf numFmtId="2" fontId="0" fillId="2" borderId="8" xfId="0" applyNumberFormat="1" applyFill="1" applyBorder="1"/>
    <xf numFmtId="2" fontId="0" fillId="0" borderId="7" xfId="0" applyNumberFormat="1" applyBorder="1"/>
    <xf numFmtId="1" fontId="0" fillId="0" borderId="0" xfId="0" applyNumberFormat="1" applyAlignment="1">
      <alignment horizontal="center"/>
    </xf>
    <xf numFmtId="1" fontId="24" fillId="0" borderId="2" xfId="0" applyNumberFormat="1" applyFont="1" applyBorder="1" applyAlignment="1">
      <alignment horizontal="center" vertical="center" wrapText="1"/>
    </xf>
    <xf numFmtId="1" fontId="24" fillId="0" borderId="9" xfId="0" applyNumberFormat="1" applyFont="1" applyBorder="1" applyAlignment="1">
      <alignment horizontal="center" vertical="center" wrapText="1"/>
    </xf>
    <xf numFmtId="1" fontId="35" fillId="0" borderId="27" xfId="0" applyNumberFormat="1" applyFont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0" borderId="0" xfId="0" applyFont="1" applyAlignment="1"/>
    <xf numFmtId="0" fontId="10" fillId="0" borderId="0" xfId="0" applyFont="1" applyAlignment="1"/>
    <xf numFmtId="0" fontId="37" fillId="0" borderId="0" xfId="0" applyFont="1"/>
    <xf numFmtId="0" fontId="38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/>
    </xf>
    <xf numFmtId="0" fontId="0" fillId="0" borderId="7" xfId="0" applyFont="1" applyBorder="1" applyAlignment="1"/>
    <xf numFmtId="0" fontId="34" fillId="2" borderId="28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39" fillId="2" borderId="7" xfId="0" applyFont="1" applyFill="1" applyBorder="1" applyAlignment="1">
      <alignment horizontal="center"/>
    </xf>
    <xf numFmtId="0" fontId="27" fillId="2" borderId="20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3" fillId="0" borderId="0" xfId="0" applyFont="1" applyAlignment="1"/>
    <xf numFmtId="0" fontId="23" fillId="0" borderId="7" xfId="0" applyFont="1" applyBorder="1" applyAlignment="1">
      <alignment wrapText="1"/>
    </xf>
    <xf numFmtId="0" fontId="44" fillId="0" borderId="7" xfId="0" applyFont="1" applyBorder="1" applyAlignment="1">
      <alignment wrapText="1"/>
    </xf>
    <xf numFmtId="0" fontId="20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45" fillId="0" borderId="7" xfId="0" applyFont="1" applyBorder="1" applyAlignment="1">
      <alignment horizontal="center" wrapText="1"/>
    </xf>
    <xf numFmtId="0" fontId="4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27" fillId="0" borderId="0" xfId="0" applyFont="1" applyBorder="1"/>
    <xf numFmtId="0" fontId="40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  <xf numFmtId="0" fontId="51" fillId="0" borderId="20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20" borderId="20" xfId="0" applyFont="1" applyFill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51" fillId="2" borderId="20" xfId="0" applyFont="1" applyFill="1" applyBorder="1" applyAlignment="1">
      <alignment horizontal="center" vertical="center"/>
    </xf>
    <xf numFmtId="0" fontId="51" fillId="19" borderId="20" xfId="0" applyFont="1" applyFill="1" applyBorder="1" applyAlignment="1">
      <alignment horizontal="center" vertical="center"/>
    </xf>
    <xf numFmtId="0" fontId="51" fillId="9" borderId="20" xfId="0" applyFont="1" applyFill="1" applyBorder="1" applyAlignment="1">
      <alignment horizontal="center" vertical="center"/>
    </xf>
    <xf numFmtId="0" fontId="35" fillId="0" borderId="0" xfId="0" applyFont="1"/>
    <xf numFmtId="0" fontId="35" fillId="9" borderId="0" xfId="0" applyFont="1" applyFill="1"/>
    <xf numFmtId="2" fontId="0" fillId="0" borderId="0" xfId="0" applyNumberFormat="1" applyFont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 wrapText="1"/>
    </xf>
    <xf numFmtId="2" fontId="27" fillId="2" borderId="20" xfId="0" applyNumberFormat="1" applyFont="1" applyFill="1" applyBorder="1" applyAlignment="1">
      <alignment horizontal="center" vertical="center"/>
    </xf>
    <xf numFmtId="2" fontId="27" fillId="0" borderId="20" xfId="0" applyNumberFormat="1" applyFont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56" fillId="0" borderId="20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56" fillId="0" borderId="2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55" fillId="0" borderId="19" xfId="0" applyFont="1" applyBorder="1" applyAlignment="1">
      <alignment horizontal="center"/>
    </xf>
    <xf numFmtId="0" fontId="52" fillId="0" borderId="7" xfId="0" applyFont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52" fillId="0" borderId="7" xfId="0" applyFont="1" applyFill="1" applyBorder="1" applyAlignment="1">
      <alignment horizontal="center" wrapText="1"/>
    </xf>
    <xf numFmtId="0" fontId="5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6" fillId="2" borderId="20" xfId="0" applyFont="1" applyFill="1" applyBorder="1" applyAlignment="1">
      <alignment horizontal="center"/>
    </xf>
    <xf numFmtId="0" fontId="42" fillId="2" borderId="20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center"/>
    </xf>
    <xf numFmtId="0" fontId="16" fillId="0" borderId="7" xfId="0" applyFont="1" applyBorder="1" applyAlignment="1">
      <alignment wrapText="1"/>
    </xf>
    <xf numFmtId="0" fontId="57" fillId="0" borderId="0" xfId="0" applyFont="1"/>
    <xf numFmtId="0" fontId="58" fillId="0" borderId="0" xfId="0" applyFont="1"/>
    <xf numFmtId="2" fontId="0" fillId="0" borderId="0" xfId="0" applyNumberFormat="1" applyFont="1" applyAlignment="1"/>
    <xf numFmtId="2" fontId="17" fillId="0" borderId="0" xfId="0" applyNumberFormat="1" applyFont="1" applyAlignment="1">
      <alignment horizontal="center"/>
    </xf>
    <xf numFmtId="2" fontId="52" fillId="0" borderId="7" xfId="0" applyNumberFormat="1" applyFont="1" applyBorder="1" applyAlignment="1">
      <alignment horizontal="center" wrapText="1"/>
    </xf>
    <xf numFmtId="2" fontId="3" fillId="0" borderId="19" xfId="0" applyNumberFormat="1" applyFont="1" applyBorder="1" applyAlignment="1">
      <alignment horizontal="center" wrapText="1"/>
    </xf>
    <xf numFmtId="2" fontId="56" fillId="2" borderId="20" xfId="0" applyNumberFormat="1" applyFont="1" applyFill="1" applyBorder="1" applyAlignment="1">
      <alignment horizontal="center"/>
    </xf>
    <xf numFmtId="2" fontId="56" fillId="0" borderId="20" xfId="0" applyNumberFormat="1" applyFont="1" applyBorder="1" applyAlignment="1">
      <alignment horizontal="center"/>
    </xf>
    <xf numFmtId="0" fontId="27" fillId="0" borderId="0" xfId="0" applyFont="1" applyFill="1" applyBorder="1"/>
    <xf numFmtId="0" fontId="59" fillId="0" borderId="0" xfId="0" applyFont="1" applyAlignment="1">
      <alignment horizontal="center" wrapText="1"/>
    </xf>
    <xf numFmtId="0" fontId="59" fillId="0" borderId="0" xfId="0" applyFont="1" applyAlignment="1">
      <alignment horizontal="center"/>
    </xf>
    <xf numFmtId="0" fontId="0" fillId="0" borderId="0" xfId="0" applyFont="1"/>
    <xf numFmtId="0" fontId="60" fillId="0" borderId="7" xfId="0" applyFont="1" applyBorder="1" applyAlignment="1">
      <alignment horizontal="center"/>
    </xf>
    <xf numFmtId="0" fontId="27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6" fillId="0" borderId="0" xfId="0" applyFont="1"/>
    <xf numFmtId="0" fontId="48" fillId="0" borderId="1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48" fillId="0" borderId="20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0" fillId="9" borderId="0" xfId="0" applyFont="1" applyFill="1" applyAlignment="1">
      <alignment horizontal="center"/>
    </xf>
    <xf numFmtId="0" fontId="29" fillId="9" borderId="0" xfId="0" applyFont="1" applyFill="1" applyAlignment="1">
      <alignment horizontal="center"/>
    </xf>
    <xf numFmtId="0" fontId="48" fillId="0" borderId="19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27" fillId="2" borderId="20" xfId="0" applyFont="1" applyFill="1" applyBorder="1" applyAlignment="1">
      <alignment horizontal="center"/>
    </xf>
    <xf numFmtId="0" fontId="48" fillId="2" borderId="20" xfId="0" applyFont="1" applyFill="1" applyBorder="1" applyAlignment="1">
      <alignment horizontal="center"/>
    </xf>
    <xf numFmtId="0" fontId="40" fillId="2" borderId="20" xfId="0" applyFont="1" applyFill="1" applyBorder="1" applyAlignment="1">
      <alignment horizontal="center"/>
    </xf>
    <xf numFmtId="0" fontId="0" fillId="2" borderId="7" xfId="0" applyFont="1" applyFill="1" applyBorder="1" applyAlignment="1"/>
    <xf numFmtId="0" fontId="27" fillId="0" borderId="1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27" fillId="2" borderId="19" xfId="0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center" wrapText="1"/>
    </xf>
    <xf numFmtId="2" fontId="27" fillId="2" borderId="20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0" fillId="11" borderId="7" xfId="0" applyNumberFormat="1" applyFill="1" applyBorder="1"/>
    <xf numFmtId="2" fontId="0" fillId="3" borderId="7" xfId="0" applyNumberFormat="1" applyFill="1" applyBorder="1"/>
    <xf numFmtId="2" fontId="0" fillId="4" borderId="7" xfId="0" applyNumberFormat="1" applyFill="1" applyBorder="1"/>
    <xf numFmtId="2" fontId="0" fillId="8" borderId="7" xfId="0" applyNumberFormat="1" applyFill="1" applyBorder="1"/>
    <xf numFmtId="2" fontId="7" fillId="8" borderId="7" xfId="0" applyNumberFormat="1" applyFont="1" applyFill="1" applyBorder="1"/>
    <xf numFmtId="2" fontId="0" fillId="10" borderId="7" xfId="0" applyNumberFormat="1" applyFill="1" applyBorder="1"/>
    <xf numFmtId="2" fontId="0" fillId="9" borderId="7" xfId="0" applyNumberFormat="1" applyFill="1" applyBorder="1"/>
    <xf numFmtId="2" fontId="0" fillId="6" borderId="7" xfId="0" applyNumberFormat="1" applyFill="1" applyBorder="1"/>
    <xf numFmtId="0" fontId="46" fillId="0" borderId="0" xfId="0" applyFont="1" applyAlignment="1">
      <alignment vertical="center"/>
    </xf>
    <xf numFmtId="0" fontId="56" fillId="0" borderId="0" xfId="0" applyFont="1"/>
    <xf numFmtId="0" fontId="54" fillId="0" borderId="0" xfId="0" applyFont="1" applyFill="1" applyBorder="1" applyAlignment="1">
      <alignment horizontal="center"/>
    </xf>
    <xf numFmtId="0" fontId="3" fillId="0" borderId="35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/>
    </xf>
    <xf numFmtId="0" fontId="17" fillId="9" borderId="0" xfId="0" applyFont="1" applyFill="1" applyAlignment="1">
      <alignment horizontal="center"/>
    </xf>
    <xf numFmtId="0" fontId="0" fillId="9" borderId="0" xfId="0" applyFont="1" applyFill="1" applyAlignment="1"/>
    <xf numFmtId="0" fontId="3" fillId="9" borderId="34" xfId="0" applyFont="1" applyFill="1" applyBorder="1" applyAlignment="1">
      <alignment horizontal="center" vertical="center" wrapText="1"/>
    </xf>
    <xf numFmtId="0" fontId="63" fillId="0" borderId="0" xfId="0" applyFont="1"/>
    <xf numFmtId="0" fontId="52" fillId="0" borderId="0" xfId="0" applyFont="1"/>
    <xf numFmtId="0" fontId="52" fillId="0" borderId="20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/>
    </xf>
    <xf numFmtId="0" fontId="56" fillId="0" borderId="20" xfId="0" applyFont="1" applyFill="1" applyBorder="1" applyAlignment="1">
      <alignment horizontal="center" vertical="center"/>
    </xf>
    <xf numFmtId="0" fontId="64" fillId="0" borderId="20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 wrapText="1"/>
    </xf>
    <xf numFmtId="0" fontId="53" fillId="0" borderId="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50" fillId="0" borderId="7" xfId="0" applyFont="1" applyBorder="1" applyAlignment="1">
      <alignment horizontal="center"/>
    </xf>
    <xf numFmtId="0" fontId="43" fillId="0" borderId="7" xfId="0" applyFont="1" applyBorder="1" applyAlignment="1"/>
    <xf numFmtId="0" fontId="43" fillId="0" borderId="7" xfId="0" applyFont="1" applyBorder="1" applyAlignment="1">
      <alignment horizontal="center" wrapText="1"/>
    </xf>
    <xf numFmtId="0" fontId="43" fillId="0" borderId="7" xfId="0" applyFont="1" applyBorder="1" applyAlignment="1">
      <alignment wrapText="1"/>
    </xf>
    <xf numFmtId="0" fontId="43" fillId="0" borderId="0" xfId="0" applyFont="1" applyAlignment="1"/>
    <xf numFmtId="0" fontId="43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0" fillId="0" borderId="14" xfId="0" applyFont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3" fillId="0" borderId="14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43" fillId="2" borderId="7" xfId="0" applyFont="1" applyFill="1" applyBorder="1" applyAlignment="1">
      <alignment horizontal="center"/>
    </xf>
    <xf numFmtId="0" fontId="43" fillId="2" borderId="7" xfId="0" applyFont="1" applyFill="1" applyBorder="1" applyAlignment="1"/>
    <xf numFmtId="0" fontId="43" fillId="2" borderId="14" xfId="0" applyFont="1" applyFill="1" applyBorder="1" applyAlignment="1"/>
    <xf numFmtId="0" fontId="43" fillId="2" borderId="28" xfId="0" applyFont="1" applyFill="1" applyBorder="1" applyAlignment="1"/>
    <xf numFmtId="0" fontId="50" fillId="2" borderId="7" xfId="0" applyFont="1" applyFill="1" applyBorder="1" applyAlignment="1">
      <alignment horizontal="center"/>
    </xf>
    <xf numFmtId="0" fontId="43" fillId="2" borderId="1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0" fillId="2" borderId="7" xfId="0" applyFont="1" applyFill="1" applyBorder="1" applyAlignment="1">
      <alignment horizontal="center"/>
    </xf>
    <xf numFmtId="2" fontId="52" fillId="0" borderId="0" xfId="0" applyNumberFormat="1" applyFont="1"/>
    <xf numFmtId="2" fontId="52" fillId="0" borderId="7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56" fillId="0" borderId="20" xfId="0" applyNumberFormat="1" applyFont="1" applyBorder="1" applyAlignment="1">
      <alignment horizontal="center" vertical="center"/>
    </xf>
    <xf numFmtId="0" fontId="56" fillId="2" borderId="20" xfId="0" applyFont="1" applyFill="1" applyBorder="1" applyAlignment="1">
      <alignment horizontal="center" vertical="center"/>
    </xf>
    <xf numFmtId="0" fontId="0" fillId="2" borderId="0" xfId="0" applyFont="1" applyFill="1" applyAlignment="1"/>
    <xf numFmtId="2" fontId="56" fillId="2" borderId="20" xfId="0" applyNumberFormat="1" applyFont="1" applyFill="1" applyBorder="1" applyAlignment="1">
      <alignment horizontal="center" vertical="center"/>
    </xf>
    <xf numFmtId="0" fontId="64" fillId="2" borderId="20" xfId="0" applyFont="1" applyFill="1" applyBorder="1" applyAlignment="1">
      <alignment horizontal="center" vertical="center"/>
    </xf>
    <xf numFmtId="0" fontId="59" fillId="0" borderId="7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/>
    </xf>
    <xf numFmtId="0" fontId="1" fillId="0" borderId="0" xfId="0" applyFont="1" applyAlignment="1"/>
    <xf numFmtId="2" fontId="20" fillId="0" borderId="15" xfId="0" applyNumberFormat="1" applyFont="1" applyBorder="1" applyAlignment="1">
      <alignment horizontal="center" wrapText="1"/>
    </xf>
    <xf numFmtId="2" fontId="43" fillId="2" borderId="7" xfId="0" applyNumberFormat="1" applyFont="1" applyFill="1" applyBorder="1" applyAlignment="1"/>
    <xf numFmtId="2" fontId="43" fillId="0" borderId="20" xfId="0" applyNumberFormat="1" applyFont="1" applyBorder="1" applyAlignment="1">
      <alignment horizontal="center" vertical="center"/>
    </xf>
    <xf numFmtId="2" fontId="43" fillId="0" borderId="0" xfId="0" applyNumberFormat="1" applyFont="1" applyAlignment="1"/>
    <xf numFmtId="2" fontId="4" fillId="0" borderId="9" xfId="0" applyNumberFormat="1" applyFont="1" applyFill="1" applyBorder="1" applyAlignment="1">
      <alignment horizontal="center" vertical="center" wrapText="1"/>
    </xf>
    <xf numFmtId="2" fontId="0" fillId="18" borderId="7" xfId="0" applyNumberFormat="1" applyFill="1" applyBorder="1"/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0" fillId="0" borderId="38" xfId="0" applyFont="1" applyBorder="1" applyAlignment="1">
      <alignment horizontal="center" vertical="center" wrapText="1"/>
    </xf>
    <xf numFmtId="0" fontId="23" fillId="0" borderId="38" xfId="0" applyFont="1" applyBorder="1" applyAlignment="1"/>
    <xf numFmtId="0" fontId="23" fillId="0" borderId="39" xfId="0" applyFont="1" applyBorder="1" applyAlignment="1"/>
    <xf numFmtId="0" fontId="20" fillId="0" borderId="0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 wrapText="1"/>
    </xf>
    <xf numFmtId="2" fontId="49" fillId="0" borderId="7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52" fillId="0" borderId="14" xfId="0" applyFont="1" applyFill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49" fillId="0" borderId="19" xfId="0" applyNumberFormat="1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/>
    </xf>
    <xf numFmtId="0" fontId="22" fillId="8" borderId="13" xfId="0" applyFont="1" applyFill="1" applyBorder="1" applyAlignment="1">
      <alignment horizontal="center"/>
    </xf>
    <xf numFmtId="0" fontId="22" fillId="8" borderId="12" xfId="0" applyFont="1" applyFill="1" applyBorder="1" applyAlignment="1">
      <alignment horizontal="center"/>
    </xf>
    <xf numFmtId="0" fontId="22" fillId="8" borderId="8" xfId="0" applyFont="1" applyFill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6" fillId="0" borderId="19" xfId="0" applyFont="1" applyBorder="1"/>
    <xf numFmtId="0" fontId="10" fillId="11" borderId="13" xfId="0" applyFont="1" applyFill="1" applyBorder="1" applyAlignment="1">
      <alignment horizontal="center"/>
    </xf>
    <xf numFmtId="0" fontId="10" fillId="11" borderId="12" xfId="0" applyFont="1" applyFill="1" applyBorder="1" applyAlignment="1">
      <alignment horizontal="center"/>
    </xf>
    <xf numFmtId="0" fontId="10" fillId="11" borderId="8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0" fillId="10" borderId="13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33" xfId="0" applyFont="1" applyBorder="1"/>
    <xf numFmtId="0" fontId="3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4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6" fillId="2" borderId="33" xfId="0" applyFont="1" applyFill="1" applyBorder="1"/>
    <xf numFmtId="0" fontId="14" fillId="0" borderId="7" xfId="0" applyFont="1" applyBorder="1"/>
    <xf numFmtId="0" fontId="14" fillId="0" borderId="37" xfId="0" applyFont="1" applyBorder="1"/>
    <xf numFmtId="0" fontId="6" fillId="2" borderId="32" xfId="0" applyFont="1" applyFill="1" applyBorder="1"/>
    <xf numFmtId="0" fontId="3" fillId="9" borderId="1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0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3" fillId="0" borderId="14" xfId="0" applyFont="1" applyBorder="1" applyAlignment="1"/>
    <xf numFmtId="0" fontId="0" fillId="0" borderId="29" xfId="0" applyBorder="1" applyAlignment="1"/>
    <xf numFmtId="0" fontId="0" fillId="0" borderId="28" xfId="0" applyBorder="1" applyAlignment="1"/>
    <xf numFmtId="0" fontId="43" fillId="0" borderId="14" xfId="0" applyFont="1" applyBorder="1" applyAlignment="1">
      <alignment wrapText="1"/>
    </xf>
    <xf numFmtId="2" fontId="20" fillId="0" borderId="22" xfId="0" applyNumberFormat="1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47" xfId="0" applyBorder="1" applyAlignment="1"/>
    <xf numFmtId="0" fontId="20" fillId="0" borderId="34" xfId="0" applyFont="1" applyBorder="1" applyAlignment="1">
      <alignment horizontal="center" vertical="center" wrapText="1"/>
    </xf>
    <xf numFmtId="0" fontId="16" fillId="0" borderId="36" xfId="0" applyFont="1" applyBorder="1"/>
    <xf numFmtId="0" fontId="20" fillId="0" borderId="7" xfId="0" applyFont="1" applyBorder="1" applyAlignment="1">
      <alignment horizontal="center" vertical="center" wrapText="1"/>
    </xf>
    <xf numFmtId="0" fontId="43" fillId="0" borderId="7" xfId="0" applyFont="1" applyBorder="1" applyAlignment="1"/>
    <xf numFmtId="0" fontId="0" fillId="0" borderId="7" xfId="0" applyBorder="1" applyAlignment="1"/>
    <xf numFmtId="0" fontId="20" fillId="0" borderId="24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3" xfId="0" applyBorder="1" applyAlignment="1">
      <alignment horizontal="center"/>
    </xf>
    <xf numFmtId="0" fontId="20" fillId="0" borderId="3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6" fillId="0" borderId="37" xfId="0" applyFont="1" applyBorder="1"/>
    <xf numFmtId="2" fontId="0" fillId="8" borderId="13" xfId="0" applyNumberFormat="1" applyFill="1" applyBorder="1" applyAlignment="1">
      <alignment horizontal="center"/>
    </xf>
    <xf numFmtId="2" fontId="0" fillId="8" borderId="12" xfId="0" applyNumberFormat="1" applyFill="1" applyBorder="1" applyAlignment="1">
      <alignment horizontal="center"/>
    </xf>
    <xf numFmtId="2" fontId="0" fillId="8" borderId="8" xfId="0" applyNumberFormat="1" applyFill="1" applyBorder="1" applyAlignment="1">
      <alignment horizontal="center"/>
    </xf>
    <xf numFmtId="2" fontId="0" fillId="12" borderId="13" xfId="0" applyNumberFormat="1" applyFill="1" applyBorder="1" applyAlignment="1">
      <alignment horizontal="center"/>
    </xf>
    <xf numFmtId="2" fontId="0" fillId="12" borderId="12" xfId="0" applyNumberFormat="1" applyFill="1" applyBorder="1" applyAlignment="1">
      <alignment horizontal="center"/>
    </xf>
    <xf numFmtId="2" fontId="0" fillId="12" borderId="8" xfId="0" applyNumberFormat="1" applyFill="1" applyBorder="1" applyAlignment="1">
      <alignment horizontal="center"/>
    </xf>
    <xf numFmtId="2" fontId="0" fillId="14" borderId="13" xfId="0" applyNumberFormat="1" applyFill="1" applyBorder="1" applyAlignment="1">
      <alignment horizontal="center"/>
    </xf>
    <xf numFmtId="2" fontId="0" fillId="14" borderId="12" xfId="0" applyNumberFormat="1" applyFill="1" applyBorder="1" applyAlignment="1">
      <alignment horizontal="center"/>
    </xf>
    <xf numFmtId="2" fontId="0" fillId="14" borderId="8" xfId="0" applyNumberForma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0" fillId="2" borderId="13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5" borderId="13" xfId="0" applyNumberForma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16" borderId="13" xfId="0" applyNumberFormat="1" applyFill="1" applyBorder="1" applyAlignment="1">
      <alignment horizontal="center"/>
    </xf>
    <xf numFmtId="2" fontId="0" fillId="16" borderId="12" xfId="0" applyNumberFormat="1" applyFill="1" applyBorder="1" applyAlignment="1">
      <alignment horizontal="center"/>
    </xf>
    <xf numFmtId="2" fontId="0" fillId="16" borderId="8" xfId="0" applyNumberFormat="1" applyFill="1" applyBorder="1" applyAlignment="1">
      <alignment horizontal="center"/>
    </xf>
    <xf numFmtId="2" fontId="0" fillId="11" borderId="13" xfId="0" applyNumberFormat="1" applyFill="1" applyBorder="1" applyAlignment="1">
      <alignment horizontal="center"/>
    </xf>
    <xf numFmtId="2" fontId="0" fillId="11" borderId="12" xfId="0" applyNumberFormat="1" applyFill="1" applyBorder="1" applyAlignment="1">
      <alignment horizontal="center"/>
    </xf>
    <xf numFmtId="2" fontId="0" fillId="11" borderId="8" xfId="0" applyNumberFormat="1" applyFill="1" applyBorder="1" applyAlignment="1">
      <alignment horizontal="center"/>
    </xf>
    <xf numFmtId="2" fontId="0" fillId="18" borderId="13" xfId="0" applyNumberFormat="1" applyFill="1" applyBorder="1" applyAlignment="1">
      <alignment horizontal="center"/>
    </xf>
    <xf numFmtId="2" fontId="0" fillId="18" borderId="12" xfId="0" applyNumberFormat="1" applyFill="1" applyBorder="1" applyAlignment="1">
      <alignment horizontal="center"/>
    </xf>
    <xf numFmtId="2" fontId="0" fillId="18" borderId="8" xfId="0" applyNumberFormat="1" applyFill="1" applyBorder="1" applyAlignment="1">
      <alignment horizontal="center"/>
    </xf>
    <xf numFmtId="2" fontId="0" fillId="7" borderId="13" xfId="0" applyNumberFormat="1" applyFill="1" applyBorder="1" applyAlignment="1">
      <alignment horizontal="center"/>
    </xf>
    <xf numFmtId="2" fontId="0" fillId="7" borderId="12" xfId="0" applyNumberFormat="1" applyFill="1" applyBorder="1" applyAlignment="1">
      <alignment horizontal="center"/>
    </xf>
    <xf numFmtId="2" fontId="0" fillId="7" borderId="8" xfId="0" applyNumberFormat="1" applyFill="1" applyBorder="1" applyAlignment="1">
      <alignment horizontal="center"/>
    </xf>
    <xf numFmtId="2" fontId="0" fillId="15" borderId="13" xfId="0" applyNumberFormat="1" applyFill="1" applyBorder="1" applyAlignment="1">
      <alignment horizontal="center"/>
    </xf>
    <xf numFmtId="2" fontId="0" fillId="15" borderId="12" xfId="0" applyNumberFormat="1" applyFill="1" applyBorder="1" applyAlignment="1">
      <alignment horizontal="center"/>
    </xf>
    <xf numFmtId="2" fontId="0" fillId="15" borderId="8" xfId="0" applyNumberFormat="1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13" borderId="13" xfId="0" applyNumberFormat="1" applyFill="1" applyBorder="1" applyAlignment="1">
      <alignment horizontal="center"/>
    </xf>
    <xf numFmtId="2" fontId="0" fillId="13" borderId="12" xfId="0" applyNumberFormat="1" applyFill="1" applyBorder="1" applyAlignment="1">
      <alignment horizontal="center"/>
    </xf>
    <xf numFmtId="2" fontId="0" fillId="13" borderId="8" xfId="0" applyNumberForma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FF3300"/>
      <color rgb="FFFF99FF"/>
      <color rgb="FFFFFF99"/>
      <color rgb="FFFF66CC"/>
      <color rgb="FFFF6600"/>
      <color rgb="FF99FF66"/>
      <color rgb="FF66FF33"/>
      <color rgb="FFFF66FF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S20"/>
  <sheetViews>
    <sheetView zoomScale="84" zoomScaleNormal="84" workbookViewId="0">
      <selection activeCell="S23" sqref="S23"/>
    </sheetView>
  </sheetViews>
  <sheetFormatPr defaultRowHeight="15.75" x14ac:dyDescent="0.25"/>
  <cols>
    <col min="1" max="1" width="8.28515625" customWidth="1"/>
    <col min="2" max="2" width="21.28515625" style="72" customWidth="1"/>
    <col min="3" max="3" width="10.5703125" style="72" customWidth="1"/>
    <col min="4" max="4" width="9.7109375" style="74" customWidth="1"/>
    <col min="5" max="5" width="10.85546875" style="74" customWidth="1"/>
    <col min="6" max="6" width="10.140625" style="74" customWidth="1"/>
    <col min="7" max="7" width="11.5703125" style="74" customWidth="1"/>
    <col min="8" max="10" width="9.140625" style="74"/>
    <col min="11" max="11" width="11.140625" style="74" customWidth="1"/>
    <col min="12" max="12" width="9.7109375" style="74" customWidth="1"/>
    <col min="13" max="13" width="10.7109375" style="74" customWidth="1"/>
    <col min="14" max="14" width="11.140625" style="74" customWidth="1"/>
    <col min="15" max="15" width="10.85546875" style="74" customWidth="1"/>
    <col min="16" max="16" width="9.140625" style="74"/>
    <col min="17" max="17" width="9.140625" style="72"/>
    <col min="19" max="19" width="8.85546875" style="88"/>
  </cols>
  <sheetData>
    <row r="2" spans="1:19" ht="33.75" x14ac:dyDescent="0.25">
      <c r="G2" s="119" t="s">
        <v>67</v>
      </c>
    </row>
    <row r="3" spans="1:19" x14ac:dyDescent="0.25">
      <c r="C3" s="87"/>
      <c r="D3" s="120"/>
      <c r="E3" s="120"/>
      <c r="F3" s="120"/>
      <c r="G3" s="120"/>
    </row>
    <row r="4" spans="1:19" x14ac:dyDescent="0.25">
      <c r="B4" s="124"/>
    </row>
    <row r="5" spans="1:19" ht="51" customHeight="1" x14ac:dyDescent="0.25">
      <c r="A5" s="1"/>
      <c r="B5" s="107" t="s">
        <v>0</v>
      </c>
      <c r="C5" s="337" t="s">
        <v>1</v>
      </c>
      <c r="D5" s="338"/>
      <c r="E5" s="339"/>
      <c r="F5" s="109" t="s">
        <v>3</v>
      </c>
      <c r="G5" s="109" t="s">
        <v>2</v>
      </c>
      <c r="H5" s="345" t="s">
        <v>71</v>
      </c>
      <c r="I5" s="345"/>
      <c r="J5" s="345"/>
      <c r="K5" s="345" t="s">
        <v>75</v>
      </c>
      <c r="L5" s="345"/>
      <c r="M5" s="109" t="s">
        <v>5</v>
      </c>
      <c r="N5" s="109" t="s">
        <v>5</v>
      </c>
      <c r="O5" s="109" t="s">
        <v>5</v>
      </c>
      <c r="P5" s="109" t="s">
        <v>6</v>
      </c>
      <c r="Q5" s="342" t="s">
        <v>76</v>
      </c>
    </row>
    <row r="6" spans="1:19" ht="31.5" x14ac:dyDescent="0.5">
      <c r="A6" s="1"/>
      <c r="B6" s="109"/>
      <c r="C6" s="109" t="s">
        <v>68</v>
      </c>
      <c r="D6" s="109" t="s">
        <v>69</v>
      </c>
      <c r="E6" s="109" t="s">
        <v>70</v>
      </c>
      <c r="F6" s="109" t="s">
        <v>68</v>
      </c>
      <c r="G6" s="109" t="s">
        <v>68</v>
      </c>
      <c r="H6" s="109" t="s">
        <v>7</v>
      </c>
      <c r="I6" s="109" t="s">
        <v>8</v>
      </c>
      <c r="J6" s="109" t="s">
        <v>9</v>
      </c>
      <c r="K6" s="109" t="s">
        <v>10</v>
      </c>
      <c r="L6" s="109" t="s">
        <v>72</v>
      </c>
      <c r="M6" s="109" t="s">
        <v>68</v>
      </c>
      <c r="N6" s="109" t="s">
        <v>69</v>
      </c>
      <c r="O6" s="109" t="s">
        <v>70</v>
      </c>
      <c r="P6" s="340">
        <v>45</v>
      </c>
      <c r="Q6" s="343"/>
      <c r="R6" s="6"/>
    </row>
    <row r="7" spans="1:19" ht="18" customHeight="1" x14ac:dyDescent="0.5">
      <c r="A7" s="1"/>
      <c r="B7" s="109"/>
      <c r="C7" s="109">
        <v>10</v>
      </c>
      <c r="D7" s="109">
        <v>10</v>
      </c>
      <c r="E7" s="109">
        <v>10</v>
      </c>
      <c r="F7" s="109">
        <v>5</v>
      </c>
      <c r="G7" s="109">
        <v>5</v>
      </c>
      <c r="H7" s="109">
        <v>5</v>
      </c>
      <c r="I7" s="109">
        <v>5</v>
      </c>
      <c r="J7" s="109">
        <v>5</v>
      </c>
      <c r="K7" s="109">
        <v>5</v>
      </c>
      <c r="L7" s="109">
        <v>5</v>
      </c>
      <c r="M7" s="109">
        <v>20</v>
      </c>
      <c r="N7" s="109">
        <v>20</v>
      </c>
      <c r="O7" s="109">
        <v>20</v>
      </c>
      <c r="P7" s="341"/>
      <c r="Q7" s="344"/>
      <c r="R7" s="6"/>
    </row>
    <row r="8" spans="1:19" x14ac:dyDescent="0.25">
      <c r="A8" s="1"/>
      <c r="B8" s="118" t="s">
        <v>73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75"/>
    </row>
    <row r="9" spans="1:19" s="39" customFormat="1" ht="15.75" customHeight="1" x14ac:dyDescent="0.35">
      <c r="A9" s="102"/>
      <c r="B9" s="104">
        <v>10</v>
      </c>
      <c r="C9" s="104">
        <v>9</v>
      </c>
      <c r="D9" s="104">
        <v>9</v>
      </c>
      <c r="E9" s="104">
        <v>9</v>
      </c>
      <c r="F9" s="104">
        <v>4</v>
      </c>
      <c r="G9" s="104">
        <v>4</v>
      </c>
      <c r="H9" s="104">
        <v>3</v>
      </c>
      <c r="I9" s="104">
        <v>3</v>
      </c>
      <c r="J9" s="104">
        <v>4</v>
      </c>
      <c r="K9" s="104">
        <v>5</v>
      </c>
      <c r="L9" s="104">
        <v>5</v>
      </c>
      <c r="M9" s="104"/>
      <c r="N9" s="104"/>
      <c r="O9" s="104"/>
      <c r="P9" s="122">
        <f>(((C9+D9+E9)/3)+(F9+G9+H9+I9+J9+K9+L9))-(M9-N9-O9)</f>
        <v>37</v>
      </c>
      <c r="Q9" s="123">
        <v>2</v>
      </c>
      <c r="R9" s="39" t="s">
        <v>103</v>
      </c>
      <c r="S9" s="103"/>
    </row>
    <row r="10" spans="1:19" s="39" customFormat="1" ht="15.75" customHeight="1" x14ac:dyDescent="0.35">
      <c r="A10" s="102"/>
      <c r="B10" s="104">
        <v>12</v>
      </c>
      <c r="C10" s="104">
        <v>10</v>
      </c>
      <c r="D10" s="104">
        <v>10</v>
      </c>
      <c r="E10" s="104">
        <v>10</v>
      </c>
      <c r="F10" s="104">
        <v>4</v>
      </c>
      <c r="G10" s="104">
        <v>5</v>
      </c>
      <c r="H10" s="104">
        <v>5</v>
      </c>
      <c r="I10" s="104">
        <v>5</v>
      </c>
      <c r="J10" s="104">
        <v>5</v>
      </c>
      <c r="K10" s="104">
        <v>5</v>
      </c>
      <c r="L10" s="104">
        <v>5</v>
      </c>
      <c r="M10" s="104"/>
      <c r="N10" s="104"/>
      <c r="O10" s="104"/>
      <c r="P10" s="122">
        <f t="shared" ref="P10:P19" si="0">(((C10+D10+E10)/3)+(F10+G10+H10+I10+J10+K10+L10))-(M10-N10-O10)</f>
        <v>44</v>
      </c>
      <c r="Q10" s="123">
        <v>1</v>
      </c>
      <c r="R10" s="39" t="s">
        <v>104</v>
      </c>
      <c r="S10" s="103"/>
    </row>
    <row r="11" spans="1:19" s="39" customFormat="1" ht="15.75" customHeight="1" x14ac:dyDescent="0.35">
      <c r="A11" s="102"/>
      <c r="B11" s="118" t="s">
        <v>66</v>
      </c>
      <c r="C11" s="125"/>
      <c r="D11" s="125"/>
      <c r="E11" s="125"/>
      <c r="F11" s="125"/>
      <c r="G11" s="118"/>
      <c r="H11" s="118"/>
      <c r="I11" s="118"/>
      <c r="J11" s="118"/>
      <c r="K11" s="118"/>
      <c r="L11" s="118"/>
      <c r="M11" s="118"/>
      <c r="N11" s="118"/>
      <c r="O11" s="126"/>
      <c r="P11" s="127">
        <f t="shared" si="0"/>
        <v>0</v>
      </c>
      <c r="Q11" s="128"/>
      <c r="S11" s="103"/>
    </row>
    <row r="12" spans="1:19" s="39" customFormat="1" ht="15.75" customHeight="1" x14ac:dyDescent="0.35">
      <c r="A12" s="102"/>
      <c r="B12" s="104">
        <v>7</v>
      </c>
      <c r="C12" s="104">
        <v>10</v>
      </c>
      <c r="D12" s="104">
        <v>10</v>
      </c>
      <c r="E12" s="104">
        <v>10</v>
      </c>
      <c r="F12" s="104">
        <v>5</v>
      </c>
      <c r="G12" s="104">
        <v>5</v>
      </c>
      <c r="H12" s="104">
        <v>5</v>
      </c>
      <c r="I12" s="104">
        <v>4</v>
      </c>
      <c r="J12" s="104">
        <v>2</v>
      </c>
      <c r="K12" s="104">
        <v>5</v>
      </c>
      <c r="L12" s="104">
        <v>5</v>
      </c>
      <c r="M12" s="104"/>
      <c r="N12" s="104"/>
      <c r="O12" s="104"/>
      <c r="P12" s="122">
        <f t="shared" si="0"/>
        <v>41</v>
      </c>
      <c r="Q12" s="123">
        <v>1</v>
      </c>
      <c r="R12" s="39" t="s">
        <v>105</v>
      </c>
      <c r="S12" s="103"/>
    </row>
    <row r="13" spans="1:19" s="39" customFormat="1" ht="15.75" customHeight="1" x14ac:dyDescent="0.35">
      <c r="A13" s="102"/>
      <c r="B13" s="104">
        <v>8</v>
      </c>
      <c r="C13" s="104">
        <v>9</v>
      </c>
      <c r="D13" s="104">
        <v>8</v>
      </c>
      <c r="E13" s="104">
        <v>9</v>
      </c>
      <c r="F13" s="104">
        <v>5</v>
      </c>
      <c r="G13" s="104">
        <v>4</v>
      </c>
      <c r="H13" s="104">
        <v>5</v>
      </c>
      <c r="I13" s="104">
        <v>5</v>
      </c>
      <c r="J13" s="104">
        <v>2</v>
      </c>
      <c r="K13" s="104">
        <v>5</v>
      </c>
      <c r="L13" s="104">
        <v>4</v>
      </c>
      <c r="M13" s="104"/>
      <c r="N13" s="104"/>
      <c r="O13" s="104"/>
      <c r="P13" s="122">
        <f t="shared" si="0"/>
        <v>38.666666666666664</v>
      </c>
      <c r="Q13" s="123">
        <v>2</v>
      </c>
      <c r="R13" s="39" t="s">
        <v>106</v>
      </c>
      <c r="S13" s="103"/>
    </row>
    <row r="14" spans="1:19" s="39" customFormat="1" ht="15.75" customHeight="1" x14ac:dyDescent="0.35">
      <c r="A14" s="102"/>
      <c r="B14" s="104">
        <v>9</v>
      </c>
      <c r="C14" s="104">
        <v>6</v>
      </c>
      <c r="D14" s="104">
        <v>7</v>
      </c>
      <c r="E14" s="104">
        <v>8</v>
      </c>
      <c r="F14" s="104">
        <v>3</v>
      </c>
      <c r="G14" s="104">
        <v>4</v>
      </c>
      <c r="H14" s="104">
        <v>4</v>
      </c>
      <c r="I14" s="104">
        <v>4</v>
      </c>
      <c r="J14" s="104">
        <v>3</v>
      </c>
      <c r="K14" s="104">
        <v>5</v>
      </c>
      <c r="L14" s="104">
        <v>5</v>
      </c>
      <c r="M14" s="104">
        <v>3</v>
      </c>
      <c r="N14" s="104">
        <v>1</v>
      </c>
      <c r="O14" s="104">
        <v>1</v>
      </c>
      <c r="P14" s="122">
        <f t="shared" si="0"/>
        <v>34</v>
      </c>
      <c r="Q14" s="123">
        <v>3</v>
      </c>
      <c r="R14" s="39" t="s">
        <v>107</v>
      </c>
      <c r="S14" s="103"/>
    </row>
    <row r="15" spans="1:19" s="39" customFormat="1" ht="15.75" customHeight="1" x14ac:dyDescent="0.35">
      <c r="A15" s="102"/>
      <c r="B15" s="104">
        <v>11</v>
      </c>
      <c r="C15" s="104">
        <v>7</v>
      </c>
      <c r="D15" s="104">
        <v>8</v>
      </c>
      <c r="E15" s="104">
        <v>7</v>
      </c>
      <c r="F15" s="104">
        <v>3</v>
      </c>
      <c r="G15" s="104">
        <v>3</v>
      </c>
      <c r="H15" s="104">
        <v>3</v>
      </c>
      <c r="I15" s="104">
        <v>3</v>
      </c>
      <c r="J15" s="104">
        <v>5</v>
      </c>
      <c r="K15" s="104">
        <v>4</v>
      </c>
      <c r="L15" s="104">
        <v>2</v>
      </c>
      <c r="M15" s="104"/>
      <c r="N15" s="104"/>
      <c r="O15" s="104"/>
      <c r="P15" s="122">
        <f t="shared" si="0"/>
        <v>30.333333333333332</v>
      </c>
      <c r="Q15" s="123"/>
      <c r="S15" s="103"/>
    </row>
    <row r="16" spans="1:19" s="39" customFormat="1" ht="15.75" customHeight="1" x14ac:dyDescent="0.35">
      <c r="A16" s="102"/>
      <c r="B16" s="118" t="s">
        <v>65</v>
      </c>
      <c r="C16" s="125"/>
      <c r="D16" s="125"/>
      <c r="E16" s="125"/>
      <c r="F16" s="125"/>
      <c r="G16" s="118"/>
      <c r="H16" s="118"/>
      <c r="I16" s="118"/>
      <c r="J16" s="118"/>
      <c r="K16" s="125"/>
      <c r="L16" s="125"/>
      <c r="M16" s="118"/>
      <c r="N16" s="118"/>
      <c r="O16" s="118"/>
      <c r="P16" s="127">
        <f t="shared" si="0"/>
        <v>0</v>
      </c>
      <c r="Q16" s="128"/>
      <c r="S16" s="103"/>
    </row>
    <row r="17" spans="1:19" s="39" customFormat="1" ht="15.75" customHeight="1" x14ac:dyDescent="0.35">
      <c r="A17" s="102"/>
      <c r="B17" s="116">
        <v>4</v>
      </c>
      <c r="C17" s="117">
        <v>9</v>
      </c>
      <c r="D17" s="116">
        <v>9</v>
      </c>
      <c r="E17" s="116">
        <v>7</v>
      </c>
      <c r="F17" s="116">
        <v>4</v>
      </c>
      <c r="G17" s="116">
        <v>4</v>
      </c>
      <c r="H17" s="116">
        <v>5</v>
      </c>
      <c r="I17" s="116">
        <v>4</v>
      </c>
      <c r="J17" s="116">
        <v>2</v>
      </c>
      <c r="K17" s="121">
        <v>3</v>
      </c>
      <c r="L17" s="121">
        <v>3</v>
      </c>
      <c r="M17" s="116"/>
      <c r="N17" s="116"/>
      <c r="O17" s="116"/>
      <c r="P17" s="122">
        <f t="shared" si="0"/>
        <v>33.333333333333336</v>
      </c>
      <c r="Q17" s="123">
        <v>3</v>
      </c>
      <c r="R17" s="39" t="s">
        <v>108</v>
      </c>
      <c r="S17" s="103"/>
    </row>
    <row r="18" spans="1:19" x14ac:dyDescent="0.25">
      <c r="A18" s="1"/>
      <c r="B18" s="118" t="s">
        <v>74</v>
      </c>
      <c r="C18" s="125"/>
      <c r="D18" s="125"/>
      <c r="E18" s="125"/>
      <c r="F18" s="125"/>
      <c r="G18" s="118"/>
      <c r="H18" s="118"/>
      <c r="I18" s="118"/>
      <c r="J18" s="118"/>
      <c r="K18" s="125"/>
      <c r="L18" s="125"/>
      <c r="M18" s="118"/>
      <c r="N18" s="118"/>
      <c r="O18" s="118"/>
      <c r="P18" s="127">
        <f t="shared" si="0"/>
        <v>0</v>
      </c>
      <c r="Q18" s="75"/>
    </row>
    <row r="19" spans="1:19" x14ac:dyDescent="0.25">
      <c r="A19" s="1"/>
      <c r="B19" s="116">
        <v>1</v>
      </c>
      <c r="C19" s="117">
        <v>6</v>
      </c>
      <c r="D19" s="116">
        <v>7</v>
      </c>
      <c r="E19" s="116">
        <v>5</v>
      </c>
      <c r="F19" s="116">
        <v>3</v>
      </c>
      <c r="G19" s="116">
        <v>3</v>
      </c>
      <c r="H19" s="116">
        <v>3</v>
      </c>
      <c r="I19" s="116">
        <v>3</v>
      </c>
      <c r="J19" s="116">
        <v>2</v>
      </c>
      <c r="K19" s="121">
        <v>1</v>
      </c>
      <c r="L19" s="121">
        <v>1</v>
      </c>
      <c r="M19" s="116"/>
      <c r="N19" s="116"/>
      <c r="O19" s="116"/>
      <c r="P19" s="122">
        <f t="shared" si="0"/>
        <v>22</v>
      </c>
      <c r="Q19" s="115"/>
    </row>
    <row r="20" spans="1:19" x14ac:dyDescent="0.25">
      <c r="A20" s="1"/>
      <c r="B20" s="105">
        <v>2</v>
      </c>
      <c r="C20" s="105">
        <v>9</v>
      </c>
      <c r="D20" s="105">
        <v>9</v>
      </c>
      <c r="E20" s="105">
        <v>8</v>
      </c>
      <c r="F20" s="105">
        <v>4</v>
      </c>
      <c r="G20" s="105">
        <v>4</v>
      </c>
      <c r="H20" s="105">
        <v>4</v>
      </c>
      <c r="I20" s="105">
        <v>5</v>
      </c>
      <c r="J20" s="105">
        <v>3</v>
      </c>
      <c r="K20" s="106">
        <v>4</v>
      </c>
      <c r="L20" s="106">
        <v>4</v>
      </c>
      <c r="M20" s="105"/>
      <c r="N20" s="105"/>
      <c r="O20" s="105"/>
      <c r="P20" s="122">
        <f>(((C20+D20+E20)/3)+(F20+G20+H20+I20+J20+K20+L20))-(M20-N20-O20)</f>
        <v>36.666666666666664</v>
      </c>
      <c r="Q20" s="115">
        <v>2</v>
      </c>
      <c r="R20" t="s">
        <v>109</v>
      </c>
    </row>
  </sheetData>
  <mergeCells count="5">
    <mergeCell ref="C5:E5"/>
    <mergeCell ref="P6:P7"/>
    <mergeCell ref="Q5:Q7"/>
    <mergeCell ref="H5:J5"/>
    <mergeCell ref="K5:L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U16"/>
  <sheetViews>
    <sheetView tabSelected="1" workbookViewId="0">
      <selection activeCell="V20" sqref="V20"/>
    </sheetView>
  </sheetViews>
  <sheetFormatPr defaultRowHeight="15" x14ac:dyDescent="0.25"/>
  <cols>
    <col min="1" max="1" width="4.85546875" customWidth="1"/>
    <col min="2" max="3" width="9.5703125" customWidth="1"/>
    <col min="10" max="10" width="7.85546875" customWidth="1"/>
    <col min="18" max="18" width="9.140625" style="73"/>
    <col min="19" max="19" width="8" style="139" customWidth="1"/>
    <col min="21" max="21" width="8.85546875" style="7"/>
  </cols>
  <sheetData>
    <row r="2" spans="2:21" ht="26.25" x14ac:dyDescent="0.4">
      <c r="F2" s="23" t="s">
        <v>46</v>
      </c>
    </row>
    <row r="3" spans="2:21" ht="15.75" thickBot="1" x14ac:dyDescent="0.3"/>
    <row r="4" spans="2:21" ht="64.5" thickBot="1" x14ac:dyDescent="0.3">
      <c r="B4" s="64" t="s">
        <v>28</v>
      </c>
      <c r="C4" s="346" t="s">
        <v>1</v>
      </c>
      <c r="D4" s="347"/>
      <c r="E4" s="348"/>
      <c r="F4" s="65" t="s">
        <v>30</v>
      </c>
      <c r="G4" s="65" t="s">
        <v>29</v>
      </c>
      <c r="H4" s="65" t="s">
        <v>80</v>
      </c>
      <c r="I4" s="65" t="s">
        <v>81</v>
      </c>
      <c r="J4" s="65" t="s">
        <v>82</v>
      </c>
      <c r="K4" s="65" t="s">
        <v>83</v>
      </c>
      <c r="L4" s="346" t="s">
        <v>79</v>
      </c>
      <c r="M4" s="347"/>
      <c r="N4" s="348"/>
      <c r="O4" s="346" t="s">
        <v>45</v>
      </c>
      <c r="P4" s="347"/>
      <c r="Q4" s="348"/>
      <c r="R4" s="134" t="s">
        <v>6</v>
      </c>
      <c r="S4" s="140" t="s">
        <v>62</v>
      </c>
      <c r="U4" s="66"/>
    </row>
    <row r="5" spans="2:21" ht="25.5" x14ac:dyDescent="0.25">
      <c r="B5" s="129"/>
      <c r="C5" s="130" t="s">
        <v>77</v>
      </c>
      <c r="D5" s="130" t="s">
        <v>78</v>
      </c>
      <c r="E5" s="130" t="s">
        <v>86</v>
      </c>
      <c r="F5" s="130" t="s">
        <v>77</v>
      </c>
      <c r="G5" s="130" t="s">
        <v>77</v>
      </c>
      <c r="H5" s="130" t="s">
        <v>86</v>
      </c>
      <c r="I5" s="130" t="s">
        <v>86</v>
      </c>
      <c r="J5" s="130" t="s">
        <v>78</v>
      </c>
      <c r="K5" s="130" t="s">
        <v>78</v>
      </c>
      <c r="L5" s="130" t="s">
        <v>86</v>
      </c>
      <c r="M5" s="130" t="s">
        <v>78</v>
      </c>
      <c r="N5" s="130" t="s">
        <v>77</v>
      </c>
      <c r="O5" s="130" t="s">
        <v>77</v>
      </c>
      <c r="P5" s="130" t="s">
        <v>78</v>
      </c>
      <c r="Q5" s="130" t="s">
        <v>86</v>
      </c>
      <c r="R5" s="135"/>
      <c r="S5" s="141"/>
    </row>
    <row r="6" spans="2:21" ht="15.75" thickBot="1" x14ac:dyDescent="0.3">
      <c r="B6" s="132"/>
      <c r="C6" s="133">
        <v>10</v>
      </c>
      <c r="D6" s="133">
        <v>10</v>
      </c>
      <c r="E6" s="133">
        <v>10</v>
      </c>
      <c r="F6" s="133">
        <v>5</v>
      </c>
      <c r="G6" s="133">
        <v>5</v>
      </c>
      <c r="H6" s="133">
        <v>10</v>
      </c>
      <c r="I6" s="133">
        <v>10</v>
      </c>
      <c r="J6" s="133">
        <v>5</v>
      </c>
      <c r="K6" s="133">
        <v>10</v>
      </c>
      <c r="L6" s="133">
        <v>20</v>
      </c>
      <c r="M6" s="133">
        <v>20</v>
      </c>
      <c r="N6" s="133">
        <v>20</v>
      </c>
      <c r="O6" s="133">
        <v>20</v>
      </c>
      <c r="P6" s="133">
        <v>20</v>
      </c>
      <c r="Q6" s="133">
        <v>20</v>
      </c>
      <c r="R6" s="136">
        <v>75</v>
      </c>
      <c r="S6" s="142"/>
    </row>
    <row r="7" spans="2:21" x14ac:dyDescent="0.25">
      <c r="B7" s="131" t="s">
        <v>84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7"/>
      <c r="S7" s="143"/>
    </row>
    <row r="8" spans="2:21" x14ac:dyDescent="0.25">
      <c r="B8" s="11">
        <v>13</v>
      </c>
      <c r="C8" s="11">
        <v>5</v>
      </c>
      <c r="D8" s="11">
        <v>5</v>
      </c>
      <c r="E8" s="11">
        <v>5</v>
      </c>
      <c r="F8" s="11">
        <v>4</v>
      </c>
      <c r="G8" s="11">
        <v>3</v>
      </c>
      <c r="H8" s="11">
        <v>1</v>
      </c>
      <c r="I8" s="11">
        <v>1</v>
      </c>
      <c r="J8" s="11">
        <v>2</v>
      </c>
      <c r="K8" s="11">
        <v>3</v>
      </c>
      <c r="L8" s="11">
        <v>10</v>
      </c>
      <c r="M8" s="11">
        <v>10</v>
      </c>
      <c r="N8" s="11">
        <v>10</v>
      </c>
      <c r="O8" s="11"/>
      <c r="P8" s="11"/>
      <c r="Q8" s="11"/>
      <c r="R8" s="138">
        <f>(((C8+D8+E8)/3)+(F8+G8+H8+I8+J8+K8+(L8+M8+N8)/3))-(O8+P8+Q8)</f>
        <v>29</v>
      </c>
      <c r="S8" s="144"/>
    </row>
    <row r="9" spans="2:21" x14ac:dyDescent="0.25">
      <c r="B9" s="11">
        <v>14</v>
      </c>
      <c r="C9" s="11">
        <v>9</v>
      </c>
      <c r="D9" s="11">
        <v>9</v>
      </c>
      <c r="E9" s="11">
        <v>10</v>
      </c>
      <c r="F9" s="11">
        <v>4</v>
      </c>
      <c r="G9" s="11">
        <v>3</v>
      </c>
      <c r="H9" s="11">
        <v>9</v>
      </c>
      <c r="I9" s="11">
        <v>6</v>
      </c>
      <c r="J9" s="11">
        <v>4</v>
      </c>
      <c r="K9" s="11">
        <v>8</v>
      </c>
      <c r="L9" s="11">
        <v>20</v>
      </c>
      <c r="M9" s="11">
        <v>18</v>
      </c>
      <c r="N9" s="11">
        <v>18</v>
      </c>
      <c r="O9" s="11"/>
      <c r="P9" s="11"/>
      <c r="Q9" s="11"/>
      <c r="R9" s="138">
        <f t="shared" ref="R9:R16" si="0">(((C9+D9+E9)/3)+(F9+G9+H9+I9+J9+K9+(L9+M9+N9)/3))-(O9+P9+Q9)</f>
        <v>62.000000000000007</v>
      </c>
      <c r="S9" s="144">
        <v>1</v>
      </c>
      <c r="T9" t="s">
        <v>100</v>
      </c>
    </row>
    <row r="10" spans="2:21" x14ac:dyDescent="0.25">
      <c r="B10" s="11">
        <v>15</v>
      </c>
      <c r="C10" s="11">
        <v>8</v>
      </c>
      <c r="D10" s="11">
        <v>6</v>
      </c>
      <c r="E10" s="11">
        <v>7</v>
      </c>
      <c r="F10" s="11">
        <v>3</v>
      </c>
      <c r="G10" s="11">
        <v>3</v>
      </c>
      <c r="H10" s="11">
        <v>2</v>
      </c>
      <c r="I10" s="11">
        <v>1</v>
      </c>
      <c r="J10" s="11">
        <v>3</v>
      </c>
      <c r="K10" s="11">
        <v>4</v>
      </c>
      <c r="L10" s="11">
        <v>15</v>
      </c>
      <c r="M10" s="11">
        <v>12</v>
      </c>
      <c r="N10" s="11">
        <v>15</v>
      </c>
      <c r="O10" s="11"/>
      <c r="P10" s="11"/>
      <c r="Q10" s="11"/>
      <c r="R10" s="138">
        <f t="shared" si="0"/>
        <v>37</v>
      </c>
      <c r="S10" s="144"/>
    </row>
    <row r="11" spans="2:21" x14ac:dyDescent="0.25">
      <c r="B11" s="19" t="s">
        <v>61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45"/>
    </row>
    <row r="12" spans="2:21" x14ac:dyDescent="0.25">
      <c r="B12" s="11">
        <v>17</v>
      </c>
      <c r="C12" s="11">
        <v>7</v>
      </c>
      <c r="D12" s="11">
        <v>6</v>
      </c>
      <c r="E12" s="11">
        <v>7</v>
      </c>
      <c r="F12" s="11">
        <v>2</v>
      </c>
      <c r="G12" s="11">
        <v>4</v>
      </c>
      <c r="H12" s="11">
        <v>4</v>
      </c>
      <c r="I12" s="11">
        <v>4</v>
      </c>
      <c r="J12" s="11">
        <v>3</v>
      </c>
      <c r="K12" s="11">
        <v>6</v>
      </c>
      <c r="L12" s="11">
        <v>15</v>
      </c>
      <c r="M12" s="11">
        <v>15</v>
      </c>
      <c r="N12" s="11">
        <v>15</v>
      </c>
      <c r="O12" s="11"/>
      <c r="P12" s="11"/>
      <c r="Q12" s="11"/>
      <c r="R12" s="138">
        <f t="shared" si="0"/>
        <v>44.666666666666664</v>
      </c>
      <c r="S12" s="144">
        <v>3</v>
      </c>
      <c r="T12" t="s">
        <v>102</v>
      </c>
    </row>
    <row r="13" spans="2:21" x14ac:dyDescent="0.25">
      <c r="B13" s="11">
        <v>18</v>
      </c>
      <c r="C13" s="11">
        <v>6</v>
      </c>
      <c r="D13" s="11">
        <v>6</v>
      </c>
      <c r="E13" s="11">
        <v>6</v>
      </c>
      <c r="F13" s="11">
        <v>2</v>
      </c>
      <c r="G13" s="11">
        <v>4</v>
      </c>
      <c r="H13" s="11">
        <v>3</v>
      </c>
      <c r="I13" s="11">
        <v>3</v>
      </c>
      <c r="J13" s="11">
        <v>3</v>
      </c>
      <c r="K13" s="11">
        <v>5</v>
      </c>
      <c r="L13" s="11">
        <v>10</v>
      </c>
      <c r="M13" s="11">
        <v>10</v>
      </c>
      <c r="N13" s="11">
        <v>9</v>
      </c>
      <c r="O13" s="11">
        <v>3</v>
      </c>
      <c r="P13" s="11">
        <v>3</v>
      </c>
      <c r="Q13" s="11">
        <v>3</v>
      </c>
      <c r="R13" s="138">
        <f t="shared" si="0"/>
        <v>26.666666666666664</v>
      </c>
      <c r="S13" s="144"/>
    </row>
    <row r="14" spans="2:21" x14ac:dyDescent="0.25">
      <c r="B14" s="11">
        <v>19</v>
      </c>
      <c r="C14" s="11">
        <v>8</v>
      </c>
      <c r="D14" s="11">
        <v>9</v>
      </c>
      <c r="E14" s="11">
        <v>9</v>
      </c>
      <c r="F14" s="11">
        <v>2</v>
      </c>
      <c r="G14" s="11">
        <v>4</v>
      </c>
      <c r="H14" s="11">
        <v>7</v>
      </c>
      <c r="I14" s="11">
        <v>7</v>
      </c>
      <c r="J14" s="11">
        <v>4</v>
      </c>
      <c r="K14" s="11">
        <v>7</v>
      </c>
      <c r="L14" s="11">
        <v>19</v>
      </c>
      <c r="M14" s="11">
        <v>20</v>
      </c>
      <c r="N14" s="11">
        <v>19</v>
      </c>
      <c r="O14" s="11"/>
      <c r="P14" s="11"/>
      <c r="Q14" s="11"/>
      <c r="R14" s="138">
        <f t="shared" si="0"/>
        <v>58.999999999999993</v>
      </c>
      <c r="S14" s="144">
        <v>2</v>
      </c>
      <c r="T14" t="s">
        <v>101</v>
      </c>
    </row>
    <row r="15" spans="2:21" x14ac:dyDescent="0.25">
      <c r="B15" s="19" t="s">
        <v>85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45"/>
    </row>
    <row r="16" spans="2:21" x14ac:dyDescent="0.25">
      <c r="B16" s="11">
        <v>16</v>
      </c>
      <c r="C16" s="11">
        <v>6</v>
      </c>
      <c r="D16" s="11">
        <v>5</v>
      </c>
      <c r="E16" s="11">
        <v>6</v>
      </c>
      <c r="F16" s="11">
        <v>3</v>
      </c>
      <c r="G16" s="11">
        <v>4</v>
      </c>
      <c r="H16" s="11">
        <v>4</v>
      </c>
      <c r="I16" s="11">
        <v>3</v>
      </c>
      <c r="J16" s="11">
        <v>5</v>
      </c>
      <c r="K16" s="11">
        <v>9</v>
      </c>
      <c r="L16" s="11">
        <v>19</v>
      </c>
      <c r="M16" s="11">
        <v>19</v>
      </c>
      <c r="N16" s="11">
        <v>18</v>
      </c>
      <c r="O16" s="11">
        <v>5</v>
      </c>
      <c r="P16" s="11">
        <v>5</v>
      </c>
      <c r="Q16" s="11">
        <v>5</v>
      </c>
      <c r="R16" s="138">
        <f t="shared" si="0"/>
        <v>37.333333333333336</v>
      </c>
      <c r="S16" s="144"/>
    </row>
  </sheetData>
  <mergeCells count="3">
    <mergeCell ref="C4:E4"/>
    <mergeCell ref="O4:Q4"/>
    <mergeCell ref="L4:N4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9"/>
  <sheetViews>
    <sheetView zoomScale="80" zoomScaleNormal="80" workbookViewId="0">
      <selection activeCell="Z12" sqref="Z12"/>
    </sheetView>
  </sheetViews>
  <sheetFormatPr defaultRowHeight="15" x14ac:dyDescent="0.25"/>
  <cols>
    <col min="1" max="1" width="6" customWidth="1"/>
    <col min="2" max="2" width="10.85546875" customWidth="1"/>
    <col min="3" max="4" width="10" customWidth="1"/>
    <col min="5" max="5" width="8.85546875" customWidth="1"/>
    <col min="6" max="6" width="9" customWidth="1"/>
    <col min="7" max="7" width="8.5703125" customWidth="1"/>
    <col min="8" max="8" width="7.85546875" customWidth="1"/>
    <col min="9" max="9" width="7.7109375" customWidth="1"/>
    <col min="10" max="11" width="8.42578125" customWidth="1"/>
    <col min="12" max="12" width="8.85546875" customWidth="1"/>
    <col min="13" max="13" width="7.42578125" customWidth="1"/>
    <col min="14" max="14" width="8.28515625" customWidth="1"/>
    <col min="15" max="17" width="7.85546875" customWidth="1"/>
    <col min="18" max="18" width="10.140625" customWidth="1"/>
    <col min="19" max="19" width="6.7109375" customWidth="1"/>
    <col min="20" max="20" width="8.28515625" style="79" customWidth="1"/>
    <col min="21" max="24" width="6.28515625" customWidth="1"/>
  </cols>
  <sheetData>
    <row r="1" spans="1:21" s="146" customFormat="1" ht="28.5" x14ac:dyDescent="0.45">
      <c r="B1" s="147" t="s">
        <v>91</v>
      </c>
      <c r="C1" s="148"/>
      <c r="G1" s="149"/>
    </row>
    <row r="2" spans="1:21" s="146" customFormat="1" ht="28.5" x14ac:dyDescent="0.45">
      <c r="B2" s="147"/>
      <c r="C2" s="148"/>
      <c r="G2" s="149"/>
    </row>
    <row r="3" spans="1:21" s="150" customFormat="1" ht="45.75" customHeight="1" x14ac:dyDescent="0.25">
      <c r="A3" s="180"/>
      <c r="B3" s="177" t="s">
        <v>13</v>
      </c>
      <c r="C3" s="177" t="s">
        <v>68</v>
      </c>
      <c r="D3" s="178" t="s">
        <v>70</v>
      </c>
      <c r="E3" s="177" t="s">
        <v>87</v>
      </c>
      <c r="F3" s="178" t="s">
        <v>68</v>
      </c>
      <c r="G3" s="181" t="s">
        <v>68</v>
      </c>
      <c r="H3" s="177" t="s">
        <v>68</v>
      </c>
      <c r="I3" s="177" t="s">
        <v>68</v>
      </c>
      <c r="J3" s="177" t="s">
        <v>70</v>
      </c>
      <c r="K3" s="177" t="s">
        <v>70</v>
      </c>
      <c r="L3" s="177" t="s">
        <v>70</v>
      </c>
      <c r="M3" s="177" t="s">
        <v>87</v>
      </c>
      <c r="N3" s="177" t="s">
        <v>87</v>
      </c>
      <c r="O3" s="177" t="s">
        <v>87</v>
      </c>
      <c r="P3" s="177" t="s">
        <v>68</v>
      </c>
      <c r="Q3" s="177" t="s">
        <v>70</v>
      </c>
      <c r="R3" s="177" t="s">
        <v>87</v>
      </c>
      <c r="S3" s="177"/>
      <c r="T3" s="177"/>
    </row>
    <row r="4" spans="1:21" s="146" customFormat="1" ht="63.75" customHeight="1" x14ac:dyDescent="0.25">
      <c r="A4" s="176"/>
      <c r="B4" s="168" t="s">
        <v>15</v>
      </c>
      <c r="C4" s="352" t="s">
        <v>1</v>
      </c>
      <c r="D4" s="352"/>
      <c r="E4" s="352"/>
      <c r="F4" s="28" t="s">
        <v>19</v>
      </c>
      <c r="G4" s="28" t="s">
        <v>16</v>
      </c>
      <c r="H4" s="28" t="s">
        <v>88</v>
      </c>
      <c r="I4" s="28" t="s">
        <v>89</v>
      </c>
      <c r="J4" s="28" t="s">
        <v>25</v>
      </c>
      <c r="K4" s="28" t="s">
        <v>26</v>
      </c>
      <c r="L4" s="165" t="s">
        <v>22</v>
      </c>
      <c r="M4" s="179" t="s">
        <v>92</v>
      </c>
      <c r="N4" s="229" t="s">
        <v>93</v>
      </c>
      <c r="O4" s="229" t="s">
        <v>94</v>
      </c>
      <c r="P4" s="349" t="s">
        <v>5</v>
      </c>
      <c r="Q4" s="350"/>
      <c r="R4" s="351"/>
      <c r="S4" s="166" t="s">
        <v>6</v>
      </c>
      <c r="T4" s="169" t="s">
        <v>62</v>
      </c>
    </row>
    <row r="5" spans="1:21" s="146" customFormat="1" ht="15.75" customHeight="1" x14ac:dyDescent="0.25">
      <c r="A5" s="176"/>
      <c r="B5" s="179"/>
      <c r="C5" s="170">
        <v>10</v>
      </c>
      <c r="D5" s="171">
        <v>10</v>
      </c>
      <c r="E5" s="171">
        <v>10</v>
      </c>
      <c r="F5" s="172">
        <v>5</v>
      </c>
      <c r="G5" s="173">
        <v>5</v>
      </c>
      <c r="H5" s="174">
        <v>5</v>
      </c>
      <c r="I5" s="174">
        <v>5</v>
      </c>
      <c r="J5" s="174">
        <v>5</v>
      </c>
      <c r="K5" s="174">
        <v>5</v>
      </c>
      <c r="L5" s="174">
        <v>10</v>
      </c>
      <c r="M5" s="228">
        <v>5</v>
      </c>
      <c r="N5" s="228">
        <v>5</v>
      </c>
      <c r="O5" s="228">
        <v>5</v>
      </c>
      <c r="P5" s="174">
        <v>20</v>
      </c>
      <c r="Q5" s="174">
        <v>20</v>
      </c>
      <c r="R5" s="174">
        <v>20</v>
      </c>
      <c r="S5" s="174">
        <v>65</v>
      </c>
      <c r="T5" s="175"/>
    </row>
    <row r="6" spans="1:21" s="146" customFormat="1" ht="15.75" customHeight="1" x14ac:dyDescent="0.25">
      <c r="B6" s="151" t="s">
        <v>74</v>
      </c>
      <c r="C6" s="159"/>
      <c r="D6" s="160"/>
      <c r="E6" s="160"/>
      <c r="F6" s="160"/>
      <c r="G6" s="161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</row>
    <row r="7" spans="1:21" s="146" customFormat="1" ht="15.75" customHeight="1" x14ac:dyDescent="0.25">
      <c r="B7" s="154">
        <v>1</v>
      </c>
      <c r="C7" s="152">
        <v>6</v>
      </c>
      <c r="D7" s="153">
        <v>5</v>
      </c>
      <c r="E7" s="153">
        <v>6</v>
      </c>
      <c r="F7" s="155">
        <v>1</v>
      </c>
      <c r="G7" s="156">
        <v>1</v>
      </c>
      <c r="H7" s="153">
        <v>2</v>
      </c>
      <c r="I7" s="153">
        <v>2</v>
      </c>
      <c r="J7" s="153">
        <v>2</v>
      </c>
      <c r="K7" s="153">
        <v>1</v>
      </c>
      <c r="L7" s="153">
        <v>6</v>
      </c>
      <c r="M7" s="153">
        <v>3</v>
      </c>
      <c r="N7" s="153">
        <v>2</v>
      </c>
      <c r="O7" s="153">
        <v>2</v>
      </c>
      <c r="P7" s="153"/>
      <c r="Q7" s="153"/>
      <c r="R7" s="153"/>
      <c r="S7" s="157">
        <f>(((C7+D7+E7)/3)+(F7+G7+H7+I7+J7+K7+L7+M7+N7+O7))-R7-P7-Q7</f>
        <v>27.666666666666668</v>
      </c>
      <c r="T7" s="153"/>
    </row>
    <row r="8" spans="1:21" s="146" customFormat="1" ht="15.75" customHeight="1" x14ac:dyDescent="0.25">
      <c r="B8" s="151" t="s">
        <v>66</v>
      </c>
      <c r="C8" s="159"/>
      <c r="D8" s="160"/>
      <c r="E8" s="160"/>
      <c r="F8" s="162"/>
      <c r="G8" s="163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</row>
    <row r="9" spans="1:21" s="146" customFormat="1" ht="15.75" customHeight="1" x14ac:dyDescent="0.25">
      <c r="B9" s="154">
        <v>3</v>
      </c>
      <c r="C9" s="152">
        <v>8</v>
      </c>
      <c r="D9" s="153">
        <v>8</v>
      </c>
      <c r="E9" s="153">
        <v>8</v>
      </c>
      <c r="F9" s="155">
        <v>1</v>
      </c>
      <c r="G9" s="156">
        <v>1</v>
      </c>
      <c r="H9" s="153">
        <v>3</v>
      </c>
      <c r="I9" s="153">
        <v>3</v>
      </c>
      <c r="J9" s="153">
        <v>4</v>
      </c>
      <c r="K9" s="153">
        <v>3</v>
      </c>
      <c r="L9" s="153">
        <v>7</v>
      </c>
      <c r="M9" s="153">
        <v>3</v>
      </c>
      <c r="N9" s="153">
        <v>2</v>
      </c>
      <c r="O9" s="153">
        <v>2</v>
      </c>
      <c r="P9" s="153"/>
      <c r="Q9" s="153"/>
      <c r="R9" s="153"/>
      <c r="S9" s="157">
        <f t="shared" ref="S9" si="0">(((C9+D9+E9)/3)+(F9+G9+H9+I9+J9+K9+L9+M9+N9+O9))-R9-P9-Q9</f>
        <v>37</v>
      </c>
      <c r="T9" s="153">
        <v>3</v>
      </c>
      <c r="U9" s="146" t="s">
        <v>113</v>
      </c>
    </row>
  </sheetData>
  <mergeCells count="2">
    <mergeCell ref="P4:R4"/>
    <mergeCell ref="C4:E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X24"/>
  <sheetViews>
    <sheetView workbookViewId="0">
      <selection activeCell="M11" sqref="M11"/>
    </sheetView>
  </sheetViews>
  <sheetFormatPr defaultRowHeight="15" x14ac:dyDescent="0.25"/>
  <cols>
    <col min="1" max="1" width="7.42578125" customWidth="1"/>
    <col min="2" max="2" width="14" customWidth="1"/>
    <col min="3" max="3" width="10.28515625" customWidth="1"/>
    <col min="12" max="12" width="10.7109375" customWidth="1"/>
    <col min="15" max="15" width="9.140625" style="73"/>
    <col min="17" max="17" width="8.85546875" style="10"/>
  </cols>
  <sheetData>
    <row r="2" spans="1:24" s="146" customFormat="1" ht="23.25" x14ac:dyDescent="0.25">
      <c r="C2" s="182" t="s">
        <v>99</v>
      </c>
      <c r="D2" s="182"/>
      <c r="E2" s="182"/>
      <c r="F2" s="183"/>
      <c r="G2" s="183"/>
      <c r="H2" s="183"/>
      <c r="I2" s="183"/>
      <c r="J2" s="183"/>
      <c r="K2" s="183"/>
      <c r="L2" s="183"/>
      <c r="M2" s="183"/>
      <c r="N2" s="183"/>
      <c r="O2" s="207"/>
      <c r="P2" s="184"/>
    </row>
    <row r="3" spans="1:24" s="146" customFormat="1" x14ac:dyDescent="0.25"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207"/>
      <c r="P3" s="184"/>
    </row>
    <row r="4" spans="1:24" s="146" customFormat="1" x14ac:dyDescent="0.25">
      <c r="B4" s="110" t="s">
        <v>13</v>
      </c>
      <c r="C4" s="110" t="s">
        <v>87</v>
      </c>
      <c r="D4" s="110" t="s">
        <v>78</v>
      </c>
      <c r="E4" s="110" t="s">
        <v>68</v>
      </c>
      <c r="F4" s="110" t="s">
        <v>78</v>
      </c>
      <c r="G4" s="110" t="s">
        <v>78</v>
      </c>
      <c r="H4" s="354" t="s">
        <v>87</v>
      </c>
      <c r="I4" s="355"/>
      <c r="J4" s="356"/>
      <c r="K4" s="110" t="s">
        <v>68</v>
      </c>
      <c r="L4" s="110" t="s">
        <v>87</v>
      </c>
      <c r="M4" s="110" t="s">
        <v>78</v>
      </c>
      <c r="N4" s="110" t="s">
        <v>68</v>
      </c>
      <c r="O4" s="122"/>
      <c r="P4" s="190"/>
    </row>
    <row r="5" spans="1:24" s="146" customFormat="1" x14ac:dyDescent="0.25">
      <c r="B5" s="345" t="s">
        <v>15</v>
      </c>
      <c r="C5" s="345" t="s">
        <v>1</v>
      </c>
      <c r="D5" s="366"/>
      <c r="E5" s="366"/>
      <c r="F5" s="345" t="s">
        <v>3</v>
      </c>
      <c r="G5" s="345" t="s">
        <v>2</v>
      </c>
      <c r="H5" s="345" t="s">
        <v>4</v>
      </c>
      <c r="I5" s="366"/>
      <c r="J5" s="366"/>
      <c r="K5" s="345" t="s">
        <v>17</v>
      </c>
      <c r="L5" s="357" t="s">
        <v>5</v>
      </c>
      <c r="M5" s="358"/>
      <c r="N5" s="359"/>
      <c r="O5" s="367" t="s">
        <v>96</v>
      </c>
      <c r="P5" s="353" t="s">
        <v>62</v>
      </c>
    </row>
    <row r="6" spans="1:24" s="146" customFormat="1" ht="25.5" x14ac:dyDescent="0.25">
      <c r="B6" s="345"/>
      <c r="C6" s="366"/>
      <c r="D6" s="366"/>
      <c r="E6" s="366"/>
      <c r="F6" s="366"/>
      <c r="G6" s="366"/>
      <c r="H6" s="109" t="s">
        <v>7</v>
      </c>
      <c r="I6" s="109" t="s">
        <v>8</v>
      </c>
      <c r="J6" s="109" t="s">
        <v>9</v>
      </c>
      <c r="K6" s="366"/>
      <c r="L6" s="360"/>
      <c r="M6" s="361"/>
      <c r="N6" s="362"/>
      <c r="O6" s="368"/>
      <c r="P6" s="353"/>
    </row>
    <row r="7" spans="1:24" s="146" customFormat="1" ht="12" customHeight="1" x14ac:dyDescent="0.25">
      <c r="B7" s="188"/>
      <c r="C7" s="167">
        <v>10</v>
      </c>
      <c r="D7" s="167">
        <v>10</v>
      </c>
      <c r="E7" s="167">
        <v>10</v>
      </c>
      <c r="F7" s="167">
        <v>5</v>
      </c>
      <c r="G7" s="167">
        <v>5</v>
      </c>
      <c r="H7" s="167">
        <v>5</v>
      </c>
      <c r="I7" s="167">
        <v>5</v>
      </c>
      <c r="J7" s="167">
        <v>5</v>
      </c>
      <c r="K7" s="167">
        <v>10</v>
      </c>
      <c r="L7" s="363">
        <v>20</v>
      </c>
      <c r="M7" s="364"/>
      <c r="N7" s="365"/>
      <c r="O7" s="208">
        <v>45</v>
      </c>
      <c r="P7" s="189"/>
    </row>
    <row r="8" spans="1:24" s="146" customFormat="1" ht="12" customHeight="1" x14ac:dyDescent="0.25">
      <c r="A8" s="186"/>
      <c r="B8" s="191" t="s">
        <v>66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209"/>
      <c r="P8" s="192"/>
      <c r="Q8" s="186"/>
      <c r="R8" s="186"/>
      <c r="S8" s="186"/>
      <c r="T8" s="186"/>
      <c r="U8" s="186"/>
      <c r="V8" s="186"/>
      <c r="W8" s="186"/>
      <c r="X8" s="186"/>
    </row>
    <row r="9" spans="1:24" s="146" customFormat="1" ht="12" customHeight="1" x14ac:dyDescent="0.25">
      <c r="A9" s="186"/>
      <c r="B9" s="185" t="s">
        <v>114</v>
      </c>
      <c r="C9" s="195">
        <v>9</v>
      </c>
      <c r="D9" s="195">
        <v>9</v>
      </c>
      <c r="E9" s="195">
        <v>9</v>
      </c>
      <c r="F9" s="195">
        <v>4</v>
      </c>
      <c r="G9" s="195">
        <v>4</v>
      </c>
      <c r="H9" s="195">
        <v>4</v>
      </c>
      <c r="I9" s="195">
        <v>2</v>
      </c>
      <c r="J9" s="195">
        <v>3</v>
      </c>
      <c r="K9" s="195">
        <v>9</v>
      </c>
      <c r="L9" s="196"/>
      <c r="M9" s="196"/>
      <c r="N9" s="195"/>
      <c r="O9" s="210">
        <f>(((C9+D9+E9)/3)+(F9+G9+H9+I9+J9+K9))-(L9+M9+N9)</f>
        <v>35</v>
      </c>
      <c r="P9" s="187">
        <v>3</v>
      </c>
      <c r="Q9" s="186" t="s">
        <v>116</v>
      </c>
      <c r="R9" s="186"/>
      <c r="S9" s="186"/>
      <c r="T9" s="186"/>
      <c r="U9" s="186"/>
      <c r="V9" s="186"/>
      <c r="W9" s="186"/>
      <c r="X9" s="186"/>
    </row>
    <row r="10" spans="1:24" s="146" customFormat="1" ht="12" customHeight="1" x14ac:dyDescent="0.25">
      <c r="A10" s="186"/>
      <c r="B10" s="185">
        <v>12</v>
      </c>
      <c r="C10" s="195">
        <v>10</v>
      </c>
      <c r="D10" s="197">
        <v>10</v>
      </c>
      <c r="E10" s="195">
        <v>10</v>
      </c>
      <c r="F10" s="195">
        <v>5</v>
      </c>
      <c r="G10" s="195">
        <v>5</v>
      </c>
      <c r="H10" s="195">
        <v>4</v>
      </c>
      <c r="I10" s="195">
        <v>4</v>
      </c>
      <c r="J10" s="195">
        <v>3</v>
      </c>
      <c r="K10" s="198">
        <v>10</v>
      </c>
      <c r="L10" s="199"/>
      <c r="M10" s="199"/>
      <c r="N10" s="200"/>
      <c r="O10" s="210">
        <f t="shared" ref="O10:O22" si="0">(((C10+D10+E10)/3)+(F10+G10+H10+I10+J10+K10))-(L10+M10+N10)</f>
        <v>41</v>
      </c>
      <c r="P10" s="187">
        <v>1</v>
      </c>
      <c r="Q10" s="186" t="s">
        <v>115</v>
      </c>
      <c r="R10" s="186"/>
      <c r="S10" s="186"/>
      <c r="T10" s="186"/>
      <c r="U10" s="186"/>
      <c r="V10" s="186"/>
      <c r="W10" s="186"/>
      <c r="X10" s="186"/>
    </row>
    <row r="11" spans="1:24" s="146" customFormat="1" ht="12" customHeight="1" x14ac:dyDescent="0.25">
      <c r="A11" s="186"/>
      <c r="B11" s="185">
        <v>24</v>
      </c>
      <c r="C11" s="195">
        <v>6</v>
      </c>
      <c r="D11" s="197">
        <v>6</v>
      </c>
      <c r="E11" s="195">
        <v>6</v>
      </c>
      <c r="F11" s="195">
        <v>4</v>
      </c>
      <c r="G11" s="195">
        <v>3</v>
      </c>
      <c r="H11" s="195">
        <v>5</v>
      </c>
      <c r="I11" s="195">
        <v>4</v>
      </c>
      <c r="J11" s="195">
        <v>2</v>
      </c>
      <c r="K11" s="198">
        <v>7</v>
      </c>
      <c r="L11" s="201">
        <v>3</v>
      </c>
      <c r="M11" s="201">
        <v>3</v>
      </c>
      <c r="N11" s="200">
        <v>3</v>
      </c>
      <c r="O11" s="210">
        <f t="shared" si="0"/>
        <v>22</v>
      </c>
      <c r="P11" s="187"/>
      <c r="Q11" s="186"/>
      <c r="R11" s="186"/>
      <c r="S11" s="186"/>
      <c r="T11" s="186"/>
      <c r="U11" s="186"/>
      <c r="V11" s="186"/>
      <c r="W11" s="186"/>
      <c r="X11" s="186"/>
    </row>
    <row r="12" spans="1:24" s="146" customFormat="1" ht="12.75" customHeight="1" x14ac:dyDescent="0.25">
      <c r="A12" s="186"/>
      <c r="B12" s="191" t="s">
        <v>97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193"/>
      <c r="Q12" s="186"/>
      <c r="R12" s="186"/>
      <c r="S12" s="186"/>
      <c r="T12" s="186"/>
      <c r="U12" s="186"/>
      <c r="V12" s="186"/>
      <c r="W12" s="186"/>
      <c r="X12" s="186"/>
    </row>
    <row r="13" spans="1:24" s="146" customFormat="1" ht="12" customHeight="1" x14ac:dyDescent="0.25">
      <c r="A13" s="186"/>
      <c r="B13" s="185">
        <v>10</v>
      </c>
      <c r="C13" s="195">
        <v>8</v>
      </c>
      <c r="D13" s="195">
        <v>7</v>
      </c>
      <c r="E13" s="195">
        <v>7</v>
      </c>
      <c r="F13" s="195">
        <v>4</v>
      </c>
      <c r="G13" s="195">
        <v>3</v>
      </c>
      <c r="H13" s="195">
        <v>5</v>
      </c>
      <c r="I13" s="195">
        <v>3</v>
      </c>
      <c r="J13" s="195">
        <v>3</v>
      </c>
      <c r="K13" s="195">
        <v>8</v>
      </c>
      <c r="L13" s="195"/>
      <c r="M13" s="195"/>
      <c r="N13" s="195"/>
      <c r="O13" s="210">
        <f t="shared" si="0"/>
        <v>33.333333333333336</v>
      </c>
      <c r="P13" s="187">
        <v>2</v>
      </c>
      <c r="Q13" s="186" t="s">
        <v>118</v>
      </c>
      <c r="R13" s="186"/>
      <c r="S13" s="186"/>
      <c r="T13" s="186"/>
      <c r="U13" s="186"/>
      <c r="V13" s="186"/>
      <c r="W13" s="186"/>
      <c r="X13" s="186"/>
    </row>
    <row r="14" spans="1:24" s="146" customFormat="1" ht="12" customHeight="1" x14ac:dyDescent="0.25">
      <c r="A14" s="186"/>
      <c r="B14" s="185">
        <v>23</v>
      </c>
      <c r="C14" s="195">
        <v>9</v>
      </c>
      <c r="D14" s="197">
        <v>9</v>
      </c>
      <c r="E14" s="195">
        <v>9</v>
      </c>
      <c r="F14" s="195">
        <v>5</v>
      </c>
      <c r="G14" s="195">
        <v>5</v>
      </c>
      <c r="H14" s="195">
        <v>5</v>
      </c>
      <c r="I14" s="195">
        <v>4</v>
      </c>
      <c r="J14" s="195">
        <v>5</v>
      </c>
      <c r="K14" s="195">
        <v>10</v>
      </c>
      <c r="L14" s="195">
        <v>1</v>
      </c>
      <c r="M14" s="195">
        <v>1</v>
      </c>
      <c r="N14" s="195">
        <v>1</v>
      </c>
      <c r="O14" s="210">
        <f t="shared" si="0"/>
        <v>40</v>
      </c>
      <c r="P14" s="187">
        <v>1</v>
      </c>
      <c r="Q14" s="186" t="s">
        <v>117</v>
      </c>
      <c r="R14" s="186"/>
      <c r="S14" s="186"/>
      <c r="T14" s="186"/>
      <c r="U14" s="186"/>
      <c r="V14" s="186"/>
      <c r="W14" s="186"/>
      <c r="X14" s="186"/>
    </row>
    <row r="15" spans="1:24" s="146" customFormat="1" ht="12" customHeight="1" x14ac:dyDescent="0.25">
      <c r="A15" s="186"/>
      <c r="B15" s="191" t="s">
        <v>90</v>
      </c>
      <c r="C15" s="202"/>
      <c r="D15" s="203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193"/>
      <c r="Q15" s="186"/>
      <c r="R15" s="186"/>
      <c r="S15" s="186"/>
      <c r="T15" s="186"/>
      <c r="U15" s="186"/>
      <c r="V15" s="186"/>
      <c r="W15" s="186"/>
      <c r="X15" s="186"/>
    </row>
    <row r="16" spans="1:24" s="146" customFormat="1" ht="12.75" customHeight="1" x14ac:dyDescent="0.25">
      <c r="A16" s="186"/>
      <c r="B16" s="185">
        <v>6</v>
      </c>
      <c r="C16" s="195">
        <v>10</v>
      </c>
      <c r="D16" s="197">
        <v>10</v>
      </c>
      <c r="E16" s="195">
        <v>8</v>
      </c>
      <c r="F16" s="195">
        <v>5</v>
      </c>
      <c r="G16" s="195">
        <v>5</v>
      </c>
      <c r="H16" s="195">
        <v>4</v>
      </c>
      <c r="I16" s="195">
        <v>5</v>
      </c>
      <c r="J16" s="195">
        <v>5</v>
      </c>
      <c r="K16" s="195">
        <v>7</v>
      </c>
      <c r="L16" s="195"/>
      <c r="M16" s="195"/>
      <c r="N16" s="195"/>
      <c r="O16" s="210">
        <f t="shared" si="0"/>
        <v>40.333333333333336</v>
      </c>
      <c r="P16" s="187">
        <v>1</v>
      </c>
      <c r="Q16" s="186" t="s">
        <v>119</v>
      </c>
      <c r="R16" s="186"/>
      <c r="S16" s="186"/>
      <c r="T16" s="186"/>
      <c r="U16" s="186"/>
      <c r="V16" s="186"/>
      <c r="W16" s="186"/>
      <c r="X16" s="186"/>
    </row>
    <row r="17" spans="1:24" s="146" customFormat="1" ht="12" customHeight="1" x14ac:dyDescent="0.25">
      <c r="A17" s="186"/>
      <c r="B17" s="185">
        <v>7</v>
      </c>
      <c r="C17" s="195">
        <v>6</v>
      </c>
      <c r="D17" s="197">
        <v>6</v>
      </c>
      <c r="E17" s="195">
        <v>7</v>
      </c>
      <c r="F17" s="195">
        <v>3</v>
      </c>
      <c r="G17" s="195">
        <v>3</v>
      </c>
      <c r="H17" s="195">
        <v>3</v>
      </c>
      <c r="I17" s="195">
        <v>2</v>
      </c>
      <c r="J17" s="195">
        <v>2</v>
      </c>
      <c r="K17" s="195">
        <v>6</v>
      </c>
      <c r="L17" s="195"/>
      <c r="M17" s="195"/>
      <c r="N17" s="195"/>
      <c r="O17" s="210">
        <f t="shared" si="0"/>
        <v>25.333333333333332</v>
      </c>
      <c r="P17" s="187"/>
      <c r="Q17" s="186"/>
      <c r="R17" s="186"/>
      <c r="S17" s="186"/>
      <c r="T17" s="186"/>
      <c r="U17" s="186"/>
      <c r="V17" s="186"/>
      <c r="W17" s="186"/>
      <c r="X17" s="186"/>
    </row>
    <row r="18" spans="1:24" s="146" customFormat="1" ht="12" customHeight="1" x14ac:dyDescent="0.25">
      <c r="A18" s="186"/>
      <c r="B18" s="185">
        <v>8</v>
      </c>
      <c r="C18" s="195">
        <v>8</v>
      </c>
      <c r="D18" s="204">
        <v>8</v>
      </c>
      <c r="E18" s="195">
        <v>10</v>
      </c>
      <c r="F18" s="195">
        <v>3</v>
      </c>
      <c r="G18" s="195">
        <v>4</v>
      </c>
      <c r="H18" s="195">
        <v>4</v>
      </c>
      <c r="I18" s="195">
        <v>4</v>
      </c>
      <c r="J18" s="195">
        <v>5</v>
      </c>
      <c r="K18" s="195">
        <v>8</v>
      </c>
      <c r="L18" s="195"/>
      <c r="M18" s="195"/>
      <c r="N18" s="195"/>
      <c r="O18" s="210">
        <f t="shared" si="0"/>
        <v>36.666666666666664</v>
      </c>
      <c r="P18" s="187">
        <v>2</v>
      </c>
      <c r="Q18" s="238" t="s">
        <v>120</v>
      </c>
      <c r="R18" s="186"/>
      <c r="S18" s="186"/>
      <c r="T18" s="186"/>
      <c r="U18" s="186"/>
      <c r="V18" s="186"/>
      <c r="W18" s="186"/>
      <c r="X18" s="186"/>
    </row>
    <row r="19" spans="1:24" s="146" customFormat="1" ht="12" customHeight="1" x14ac:dyDescent="0.25">
      <c r="A19" s="186"/>
      <c r="B19" s="185">
        <v>22</v>
      </c>
      <c r="C19" s="195">
        <v>9</v>
      </c>
      <c r="D19" s="197">
        <v>9</v>
      </c>
      <c r="E19" s="195">
        <v>9</v>
      </c>
      <c r="F19" s="195">
        <v>4</v>
      </c>
      <c r="G19" s="195">
        <v>4</v>
      </c>
      <c r="H19" s="195">
        <v>4</v>
      </c>
      <c r="I19" s="195">
        <v>5</v>
      </c>
      <c r="J19" s="195">
        <v>4</v>
      </c>
      <c r="K19" s="195">
        <v>9</v>
      </c>
      <c r="L19" s="195">
        <v>1</v>
      </c>
      <c r="M19" s="195">
        <v>1</v>
      </c>
      <c r="N19" s="195">
        <v>1</v>
      </c>
      <c r="O19" s="210">
        <f t="shared" si="0"/>
        <v>36</v>
      </c>
      <c r="P19" s="187">
        <v>3</v>
      </c>
      <c r="Q19" s="238" t="s">
        <v>121</v>
      </c>
      <c r="R19" s="186"/>
      <c r="S19" s="186"/>
      <c r="T19" s="186"/>
      <c r="U19" s="186"/>
      <c r="V19" s="186"/>
      <c r="W19" s="186"/>
      <c r="X19" s="186"/>
    </row>
    <row r="20" spans="1:24" s="146" customFormat="1" ht="12" customHeight="1" x14ac:dyDescent="0.25">
      <c r="A20" s="186"/>
      <c r="B20" s="191" t="s">
        <v>98</v>
      </c>
      <c r="C20" s="202"/>
      <c r="D20" s="203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193"/>
      <c r="Q20" s="186"/>
      <c r="R20" s="186"/>
      <c r="S20" s="186"/>
      <c r="T20" s="186"/>
      <c r="U20" s="186"/>
      <c r="V20" s="186"/>
      <c r="W20" s="186"/>
      <c r="X20" s="186"/>
    </row>
    <row r="21" spans="1:24" s="146" customFormat="1" ht="12" customHeight="1" x14ac:dyDescent="0.25">
      <c r="B21" s="185">
        <v>4</v>
      </c>
      <c r="C21" s="195">
        <v>9</v>
      </c>
      <c r="D21" s="197">
        <v>8</v>
      </c>
      <c r="E21" s="195">
        <v>9</v>
      </c>
      <c r="F21" s="195">
        <v>4</v>
      </c>
      <c r="G21" s="195">
        <v>4</v>
      </c>
      <c r="H21" s="195">
        <v>4</v>
      </c>
      <c r="I21" s="195">
        <v>3</v>
      </c>
      <c r="J21" s="195">
        <v>3</v>
      </c>
      <c r="K21" s="195">
        <v>8</v>
      </c>
      <c r="L21" s="195"/>
      <c r="M21" s="195"/>
      <c r="N21" s="195"/>
      <c r="O21" s="210">
        <f t="shared" si="0"/>
        <v>34.666666666666664</v>
      </c>
      <c r="P21" s="187">
        <v>2</v>
      </c>
      <c r="Q21" s="146" t="s">
        <v>100</v>
      </c>
    </row>
    <row r="22" spans="1:24" s="146" customFormat="1" ht="12" customHeight="1" x14ac:dyDescent="0.25">
      <c r="B22" s="185">
        <v>5</v>
      </c>
      <c r="C22" s="195">
        <v>8</v>
      </c>
      <c r="D22" s="197">
        <v>7</v>
      </c>
      <c r="E22" s="195">
        <v>7</v>
      </c>
      <c r="F22" s="195">
        <v>3</v>
      </c>
      <c r="G22" s="195">
        <v>3</v>
      </c>
      <c r="H22" s="195">
        <v>5</v>
      </c>
      <c r="I22" s="195">
        <v>4</v>
      </c>
      <c r="J22" s="195">
        <v>4</v>
      </c>
      <c r="K22" s="195">
        <v>3</v>
      </c>
      <c r="L22" s="195">
        <v>1</v>
      </c>
      <c r="M22" s="195">
        <v>1</v>
      </c>
      <c r="N22" s="195">
        <v>1</v>
      </c>
      <c r="O22" s="210">
        <f t="shared" si="0"/>
        <v>26.333333333333332</v>
      </c>
      <c r="P22" s="187"/>
    </row>
    <row r="23" spans="1:24" x14ac:dyDescent="0.25">
      <c r="B23" s="205"/>
      <c r="C23" s="205"/>
      <c r="D23" s="206"/>
      <c r="E23" s="205"/>
      <c r="F23" s="205"/>
      <c r="G23" s="205"/>
      <c r="H23" s="205"/>
      <c r="I23" s="205"/>
      <c r="J23" s="205"/>
      <c r="K23" s="205"/>
      <c r="L23" s="205"/>
      <c r="M23" s="205"/>
      <c r="N23" s="205"/>
    </row>
    <row r="24" spans="1:24" x14ac:dyDescent="0.25">
      <c r="B24" s="205"/>
      <c r="C24" s="205"/>
      <c r="D24" s="206"/>
      <c r="E24" s="205"/>
      <c r="F24" s="205"/>
      <c r="G24" s="205"/>
      <c r="H24" s="205"/>
      <c r="I24" s="205"/>
      <c r="J24" s="205"/>
      <c r="K24" s="205"/>
      <c r="L24" s="205"/>
      <c r="M24" s="205"/>
      <c r="N24" s="205"/>
    </row>
  </sheetData>
  <mergeCells count="11">
    <mergeCell ref="P5:P6"/>
    <mergeCell ref="H4:J4"/>
    <mergeCell ref="L5:N6"/>
    <mergeCell ref="L7:N7"/>
    <mergeCell ref="B5:B6"/>
    <mergeCell ref="C5:E6"/>
    <mergeCell ref="F5:F6"/>
    <mergeCell ref="G5:G6"/>
    <mergeCell ref="H5:J5"/>
    <mergeCell ref="K5:K6"/>
    <mergeCell ref="O5:O6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19"/>
  <sheetViews>
    <sheetView zoomScale="80" zoomScaleNormal="80" workbookViewId="0">
      <selection activeCell="L25" sqref="L25"/>
    </sheetView>
  </sheetViews>
  <sheetFormatPr defaultRowHeight="26.25" x14ac:dyDescent="0.4"/>
  <cols>
    <col min="1" max="1" width="19.28515625" customWidth="1"/>
    <col min="2" max="2" width="17.28515625" customWidth="1"/>
    <col min="3" max="3" width="11.28515625" customWidth="1"/>
    <col min="4" max="4" width="10" customWidth="1"/>
    <col min="13" max="13" width="11" style="26" customWidth="1"/>
    <col min="14" max="14" width="11.42578125" style="26" customWidth="1"/>
    <col min="16" max="16" width="8.85546875" style="233"/>
    <col min="18" max="18" width="18.5703125" style="241" customWidth="1"/>
  </cols>
  <sheetData>
    <row r="1" spans="2:19" s="146" customFormat="1" ht="26.25" customHeight="1" x14ac:dyDescent="0.4">
      <c r="C1" s="230" t="s">
        <v>112</v>
      </c>
      <c r="P1" s="232"/>
      <c r="Q1" s="231"/>
      <c r="S1" s="211"/>
    </row>
    <row r="3" spans="2:19" s="150" customFormat="1" ht="26.25" customHeight="1" x14ac:dyDescent="0.25">
      <c r="B3" s="220" t="s">
        <v>13</v>
      </c>
      <c r="C3" s="221" t="s">
        <v>95</v>
      </c>
      <c r="D3" s="222" t="s">
        <v>87</v>
      </c>
      <c r="E3" s="222" t="s">
        <v>78</v>
      </c>
      <c r="F3" s="377" t="s">
        <v>95</v>
      </c>
      <c r="G3" s="379"/>
      <c r="H3" s="380" t="s">
        <v>87</v>
      </c>
      <c r="I3" s="379"/>
      <c r="J3" s="377" t="s">
        <v>78</v>
      </c>
      <c r="K3" s="378"/>
      <c r="L3" s="379"/>
      <c r="M3" s="222" t="s">
        <v>95</v>
      </c>
      <c r="N3" s="222" t="s">
        <v>87</v>
      </c>
      <c r="O3" s="222" t="s">
        <v>78</v>
      </c>
      <c r="P3" s="234"/>
      <c r="Q3" s="223"/>
      <c r="R3" s="239"/>
    </row>
    <row r="4" spans="2:19" s="146" customFormat="1" ht="26.25" customHeight="1" x14ac:dyDescent="0.25">
      <c r="B4" s="345" t="s">
        <v>15</v>
      </c>
      <c r="C4" s="345" t="s">
        <v>1</v>
      </c>
      <c r="D4" s="345"/>
      <c r="E4" s="345"/>
      <c r="F4" s="345" t="s">
        <v>3</v>
      </c>
      <c r="G4" s="345" t="s">
        <v>2</v>
      </c>
      <c r="H4" s="345" t="s">
        <v>59</v>
      </c>
      <c r="I4" s="345" t="s">
        <v>23</v>
      </c>
      <c r="J4" s="381" t="s">
        <v>110</v>
      </c>
      <c r="K4" s="381"/>
      <c r="L4" s="381"/>
      <c r="M4" s="357" t="s">
        <v>5</v>
      </c>
      <c r="N4" s="369"/>
      <c r="O4" s="370"/>
      <c r="P4" s="367" t="s">
        <v>96</v>
      </c>
      <c r="Q4" s="353" t="s">
        <v>62</v>
      </c>
      <c r="R4" s="240"/>
    </row>
    <row r="5" spans="2:19" s="146" customFormat="1" ht="26.25" customHeight="1" x14ac:dyDescent="0.25">
      <c r="B5" s="345"/>
      <c r="C5" s="345"/>
      <c r="D5" s="345"/>
      <c r="E5" s="345"/>
      <c r="F5" s="345"/>
      <c r="G5" s="345"/>
      <c r="H5" s="345"/>
      <c r="I5" s="345"/>
      <c r="J5" s="224" t="s">
        <v>31</v>
      </c>
      <c r="K5" s="224" t="s">
        <v>32</v>
      </c>
      <c r="L5" s="224" t="s">
        <v>111</v>
      </c>
      <c r="M5" s="371"/>
      <c r="N5" s="372"/>
      <c r="O5" s="373"/>
      <c r="P5" s="367"/>
      <c r="Q5" s="353"/>
      <c r="R5" s="240"/>
    </row>
    <row r="6" spans="2:19" s="146" customFormat="1" ht="26.25" customHeight="1" x14ac:dyDescent="0.25">
      <c r="B6" s="227"/>
      <c r="C6" s="374">
        <v>10</v>
      </c>
      <c r="D6" s="375"/>
      <c r="E6" s="376"/>
      <c r="F6" s="218">
        <v>5</v>
      </c>
      <c r="G6" s="218">
        <v>5</v>
      </c>
      <c r="H6" s="218">
        <v>5</v>
      </c>
      <c r="I6" s="218">
        <v>5</v>
      </c>
      <c r="J6" s="218">
        <v>5</v>
      </c>
      <c r="K6" s="218">
        <v>5</v>
      </c>
      <c r="L6" s="218">
        <v>5</v>
      </c>
      <c r="M6" s="374">
        <v>20</v>
      </c>
      <c r="N6" s="375"/>
      <c r="O6" s="376"/>
      <c r="P6" s="235">
        <v>45</v>
      </c>
      <c r="Q6" s="219"/>
      <c r="R6" s="240"/>
    </row>
    <row r="7" spans="2:19" s="146" customFormat="1" ht="15.75" customHeight="1" x14ac:dyDescent="0.25">
      <c r="B7" s="212" t="s">
        <v>60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36"/>
      <c r="Q7" s="226"/>
      <c r="R7" s="240"/>
    </row>
    <row r="8" spans="2:19" s="146" customFormat="1" ht="15.75" customHeight="1" x14ac:dyDescent="0.25">
      <c r="B8" s="185">
        <v>13</v>
      </c>
      <c r="C8" s="213">
        <v>9</v>
      </c>
      <c r="D8" s="213">
        <v>9</v>
      </c>
      <c r="E8" s="213">
        <v>9</v>
      </c>
      <c r="F8" s="213">
        <v>5</v>
      </c>
      <c r="G8" s="213">
        <v>3</v>
      </c>
      <c r="H8" s="213">
        <v>5</v>
      </c>
      <c r="I8" s="213">
        <v>5</v>
      </c>
      <c r="J8" s="213">
        <v>4</v>
      </c>
      <c r="K8" s="213">
        <v>4</v>
      </c>
      <c r="L8" s="213">
        <v>5</v>
      </c>
      <c r="M8" s="213">
        <v>1</v>
      </c>
      <c r="N8" s="213">
        <v>1</v>
      </c>
      <c r="O8" s="213">
        <v>1</v>
      </c>
      <c r="P8" s="237">
        <f>(((C8+D8+E8)/3)+(F8+G8+H8+I8+J8+K8+L8))-(N8+O8+M8)</f>
        <v>37</v>
      </c>
      <c r="Q8" s="214">
        <v>2</v>
      </c>
      <c r="R8" s="240" t="s">
        <v>123</v>
      </c>
    </row>
    <row r="9" spans="2:19" s="146" customFormat="1" ht="15.75" customHeight="1" x14ac:dyDescent="0.25">
      <c r="B9" s="212" t="s">
        <v>97</v>
      </c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36"/>
      <c r="Q9" s="226"/>
      <c r="R9" s="240"/>
    </row>
    <row r="10" spans="2:19" s="146" customFormat="1" ht="15.75" customHeight="1" x14ac:dyDescent="0.25">
      <c r="B10" s="185">
        <v>14</v>
      </c>
      <c r="C10" s="215">
        <v>8</v>
      </c>
      <c r="D10" s="215">
        <v>9</v>
      </c>
      <c r="E10" s="215">
        <v>9</v>
      </c>
      <c r="F10" s="215">
        <v>4</v>
      </c>
      <c r="G10" s="215">
        <v>3</v>
      </c>
      <c r="H10" s="215">
        <v>5</v>
      </c>
      <c r="I10" s="215">
        <v>5</v>
      </c>
      <c r="J10" s="215">
        <v>5</v>
      </c>
      <c r="K10" s="215">
        <v>3</v>
      </c>
      <c r="L10" s="215">
        <v>4</v>
      </c>
      <c r="M10" s="215"/>
      <c r="N10" s="215"/>
      <c r="O10" s="215"/>
      <c r="P10" s="237">
        <f t="shared" ref="P10:P19" si="0">(((C10+D10+E10)/3)+(F10+G10+H10+I10+J10+K10+L10))-(N10+O10+M10)</f>
        <v>37.666666666666664</v>
      </c>
      <c r="Q10" s="214">
        <v>2</v>
      </c>
      <c r="R10" s="240" t="s">
        <v>108</v>
      </c>
    </row>
    <row r="11" spans="2:19" s="146" customFormat="1" ht="15.75" customHeight="1" x14ac:dyDescent="0.25">
      <c r="B11" s="185">
        <v>15</v>
      </c>
      <c r="C11" s="215">
        <v>9</v>
      </c>
      <c r="D11" s="215">
        <v>8</v>
      </c>
      <c r="E11" s="215">
        <v>8</v>
      </c>
      <c r="F11" s="215">
        <v>4</v>
      </c>
      <c r="G11" s="215">
        <v>5</v>
      </c>
      <c r="H11" s="215">
        <v>4</v>
      </c>
      <c r="I11" s="215">
        <v>5</v>
      </c>
      <c r="J11" s="215">
        <v>5</v>
      </c>
      <c r="K11" s="215">
        <v>3</v>
      </c>
      <c r="L11" s="215">
        <v>3</v>
      </c>
      <c r="M11" s="216">
        <v>1</v>
      </c>
      <c r="N11" s="216">
        <v>1</v>
      </c>
      <c r="O11" s="215">
        <v>1</v>
      </c>
      <c r="P11" s="237">
        <f t="shared" si="0"/>
        <v>34.333333333333336</v>
      </c>
      <c r="Q11" s="214">
        <v>3</v>
      </c>
      <c r="R11" s="240" t="s">
        <v>124</v>
      </c>
    </row>
    <row r="12" spans="2:19" s="146" customFormat="1" ht="15.75" customHeight="1" x14ac:dyDescent="0.25">
      <c r="B12" s="212" t="s">
        <v>66</v>
      </c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36"/>
      <c r="Q12" s="226"/>
      <c r="R12" s="240"/>
    </row>
    <row r="13" spans="2:19" s="146" customFormat="1" ht="15.75" customHeight="1" x14ac:dyDescent="0.25">
      <c r="B13" s="185">
        <v>16</v>
      </c>
      <c r="C13" s="215">
        <v>9</v>
      </c>
      <c r="D13" s="215">
        <v>8</v>
      </c>
      <c r="E13" s="215">
        <v>8</v>
      </c>
      <c r="F13" s="215">
        <v>4</v>
      </c>
      <c r="G13" s="215">
        <v>2</v>
      </c>
      <c r="H13" s="215">
        <v>5</v>
      </c>
      <c r="I13" s="215">
        <v>4</v>
      </c>
      <c r="J13" s="215">
        <v>5</v>
      </c>
      <c r="K13" s="215">
        <v>4</v>
      </c>
      <c r="L13" s="215">
        <v>5</v>
      </c>
      <c r="M13" s="215"/>
      <c r="N13" s="215"/>
      <c r="O13" s="215"/>
      <c r="P13" s="237">
        <f t="shared" si="0"/>
        <v>37.333333333333336</v>
      </c>
      <c r="Q13" s="214">
        <v>2</v>
      </c>
      <c r="R13" s="240" t="s">
        <v>102</v>
      </c>
    </row>
    <row r="14" spans="2:19" s="146" customFormat="1" ht="15.75" customHeight="1" x14ac:dyDescent="0.25">
      <c r="B14" s="185">
        <v>17</v>
      </c>
      <c r="C14" s="215">
        <v>10</v>
      </c>
      <c r="D14" s="215">
        <v>10</v>
      </c>
      <c r="E14" s="215">
        <v>10</v>
      </c>
      <c r="F14" s="215">
        <v>5</v>
      </c>
      <c r="G14" s="215">
        <v>5</v>
      </c>
      <c r="H14" s="215">
        <v>5</v>
      </c>
      <c r="I14" s="215">
        <v>5</v>
      </c>
      <c r="J14" s="215">
        <v>5</v>
      </c>
      <c r="K14" s="215">
        <v>5</v>
      </c>
      <c r="L14" s="215">
        <v>5</v>
      </c>
      <c r="M14" s="215"/>
      <c r="N14" s="215"/>
      <c r="O14" s="215"/>
      <c r="P14" s="237">
        <f t="shared" si="0"/>
        <v>45</v>
      </c>
      <c r="Q14" s="214">
        <v>1</v>
      </c>
      <c r="R14" s="240" t="s">
        <v>125</v>
      </c>
    </row>
    <row r="15" spans="2:19" s="146" customFormat="1" ht="15.75" customHeight="1" x14ac:dyDescent="0.25">
      <c r="B15" s="185">
        <v>18</v>
      </c>
      <c r="C15" s="215">
        <v>7</v>
      </c>
      <c r="D15" s="215">
        <v>9</v>
      </c>
      <c r="E15" s="215">
        <v>9</v>
      </c>
      <c r="F15" s="215">
        <v>4</v>
      </c>
      <c r="G15" s="215">
        <v>3</v>
      </c>
      <c r="H15" s="215">
        <v>4</v>
      </c>
      <c r="I15" s="215">
        <v>5</v>
      </c>
      <c r="J15" s="215">
        <v>5</v>
      </c>
      <c r="K15" s="215">
        <v>4</v>
      </c>
      <c r="L15" s="215">
        <v>4</v>
      </c>
      <c r="M15" s="215"/>
      <c r="N15" s="215"/>
      <c r="O15" s="215"/>
      <c r="P15" s="237">
        <f t="shared" si="0"/>
        <v>37.333333333333336</v>
      </c>
      <c r="Q15" s="214">
        <v>2</v>
      </c>
      <c r="R15" s="240" t="s">
        <v>126</v>
      </c>
    </row>
    <row r="16" spans="2:19" s="146" customFormat="1" ht="15.75" customHeight="1" x14ac:dyDescent="0.25">
      <c r="B16" s="185">
        <v>19</v>
      </c>
      <c r="C16" s="215">
        <v>8</v>
      </c>
      <c r="D16" s="215">
        <v>7</v>
      </c>
      <c r="E16" s="215">
        <v>7</v>
      </c>
      <c r="F16" s="215">
        <v>5</v>
      </c>
      <c r="G16" s="215">
        <v>3</v>
      </c>
      <c r="H16" s="215">
        <v>4</v>
      </c>
      <c r="I16" s="215">
        <v>5</v>
      </c>
      <c r="J16" s="215">
        <v>4</v>
      </c>
      <c r="K16" s="215">
        <v>4</v>
      </c>
      <c r="L16" s="215">
        <v>3</v>
      </c>
      <c r="M16" s="215">
        <v>2</v>
      </c>
      <c r="N16" s="215">
        <v>2</v>
      </c>
      <c r="O16" s="215">
        <v>2</v>
      </c>
      <c r="P16" s="237">
        <f t="shared" si="0"/>
        <v>29.333333333333336</v>
      </c>
      <c r="Q16" s="214"/>
      <c r="R16" s="240"/>
    </row>
    <row r="17" spans="2:18" s="146" customFormat="1" ht="15.75" customHeight="1" x14ac:dyDescent="0.25">
      <c r="B17" s="185">
        <v>21</v>
      </c>
      <c r="C17" s="215">
        <v>8</v>
      </c>
      <c r="D17" s="215">
        <v>6</v>
      </c>
      <c r="E17" s="215">
        <v>6</v>
      </c>
      <c r="F17" s="215">
        <v>4</v>
      </c>
      <c r="G17" s="215">
        <v>4</v>
      </c>
      <c r="H17" s="215">
        <v>4</v>
      </c>
      <c r="I17" s="215">
        <v>4</v>
      </c>
      <c r="J17" s="215">
        <v>3</v>
      </c>
      <c r="K17" s="215">
        <v>4</v>
      </c>
      <c r="L17" s="215">
        <v>3</v>
      </c>
      <c r="M17" s="215">
        <v>2</v>
      </c>
      <c r="N17" s="215">
        <v>2</v>
      </c>
      <c r="O17" s="215">
        <v>2</v>
      </c>
      <c r="P17" s="237">
        <f t="shared" si="0"/>
        <v>26.666666666666664</v>
      </c>
      <c r="Q17" s="214"/>
      <c r="R17" s="240"/>
    </row>
    <row r="18" spans="2:18" s="146" customFormat="1" ht="15.75" customHeight="1" x14ac:dyDescent="0.25">
      <c r="B18" s="217" t="s">
        <v>73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36"/>
      <c r="Q18" s="226"/>
      <c r="R18" s="240"/>
    </row>
    <row r="19" spans="2:18" s="146" customFormat="1" ht="15.75" customHeight="1" x14ac:dyDescent="0.25">
      <c r="B19" s="110">
        <v>25</v>
      </c>
      <c r="C19" s="215">
        <v>10</v>
      </c>
      <c r="D19" s="215">
        <v>9</v>
      </c>
      <c r="E19" s="215">
        <v>8</v>
      </c>
      <c r="F19" s="215">
        <v>5</v>
      </c>
      <c r="G19" s="215">
        <v>2</v>
      </c>
      <c r="H19" s="215">
        <v>4</v>
      </c>
      <c r="I19" s="215">
        <v>4</v>
      </c>
      <c r="J19" s="215">
        <v>4</v>
      </c>
      <c r="K19" s="215">
        <v>3</v>
      </c>
      <c r="L19" s="215">
        <v>5</v>
      </c>
      <c r="M19" s="215"/>
      <c r="N19" s="215"/>
      <c r="O19" s="215"/>
      <c r="P19" s="237">
        <f t="shared" si="0"/>
        <v>36</v>
      </c>
      <c r="Q19" s="214">
        <v>2</v>
      </c>
      <c r="R19" s="240" t="s">
        <v>122</v>
      </c>
    </row>
  </sheetData>
  <mergeCells count="15">
    <mergeCell ref="P4:P5"/>
    <mergeCell ref="Q4:Q5"/>
    <mergeCell ref="B4:B5"/>
    <mergeCell ref="C4:E5"/>
    <mergeCell ref="F4:F5"/>
    <mergeCell ref="G4:G5"/>
    <mergeCell ref="H4:H5"/>
    <mergeCell ref="M4:O5"/>
    <mergeCell ref="M6:O6"/>
    <mergeCell ref="C6:E6"/>
    <mergeCell ref="J3:L3"/>
    <mergeCell ref="H3:I3"/>
    <mergeCell ref="F3:G3"/>
    <mergeCell ref="I4:I5"/>
    <mergeCell ref="J4:L4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14"/>
  <sheetViews>
    <sheetView topLeftCell="B1" workbookViewId="0">
      <selection activeCell="K26" sqref="K26"/>
    </sheetView>
  </sheetViews>
  <sheetFormatPr defaultRowHeight="15" x14ac:dyDescent="0.25"/>
  <cols>
    <col min="1" max="1" width="9.140625" hidden="1" customWidth="1"/>
    <col min="2" max="2" width="7.7109375" customWidth="1"/>
    <col min="3" max="3" width="19.28515625" customWidth="1"/>
    <col min="7" max="7" width="9.140625" style="73"/>
    <col min="8" max="8" width="8.85546875" style="79"/>
  </cols>
  <sheetData>
    <row r="2" spans="3:12" s="146" customFormat="1" ht="23.25" x14ac:dyDescent="0.35">
      <c r="C2" s="48" t="s">
        <v>145</v>
      </c>
      <c r="D2" s="48"/>
      <c r="E2" s="289"/>
      <c r="F2" s="48"/>
      <c r="G2" s="320"/>
      <c r="H2" s="290"/>
      <c r="I2" s="290"/>
      <c r="J2" s="290"/>
      <c r="K2" s="290"/>
      <c r="L2" s="211"/>
    </row>
    <row r="3" spans="3:12" s="146" customFormat="1" ht="15.75" customHeight="1" x14ac:dyDescent="0.25">
      <c r="G3" s="232"/>
      <c r="L3" s="211"/>
    </row>
    <row r="4" spans="3:12" s="146" customFormat="1" ht="30" customHeight="1" x14ac:dyDescent="0.25">
      <c r="C4" s="295" t="s">
        <v>13</v>
      </c>
      <c r="D4" s="110" t="s">
        <v>140</v>
      </c>
      <c r="E4" s="110" t="s">
        <v>146</v>
      </c>
      <c r="F4" s="110" t="s">
        <v>147</v>
      </c>
      <c r="G4" s="321"/>
      <c r="H4" s="296"/>
      <c r="L4" s="211"/>
    </row>
    <row r="5" spans="3:12" s="146" customFormat="1" ht="15.75" customHeight="1" x14ac:dyDescent="0.25">
      <c r="C5" s="386" t="s">
        <v>15</v>
      </c>
      <c r="D5" s="388" t="s">
        <v>142</v>
      </c>
      <c r="E5" s="389" t="s">
        <v>142</v>
      </c>
      <c r="F5" s="389" t="s">
        <v>142</v>
      </c>
      <c r="G5" s="382" t="s">
        <v>96</v>
      </c>
      <c r="H5" s="384" t="s">
        <v>62</v>
      </c>
      <c r="L5" s="211"/>
    </row>
    <row r="6" spans="3:12" s="146" customFormat="1" ht="15.75" customHeight="1" x14ac:dyDescent="0.25">
      <c r="C6" s="387"/>
      <c r="D6" s="345"/>
      <c r="E6" s="366"/>
      <c r="F6" s="366"/>
      <c r="G6" s="383"/>
      <c r="H6" s="385"/>
      <c r="L6" s="211"/>
    </row>
    <row r="7" spans="3:12" s="146" customFormat="1" ht="15.75" customHeight="1" x14ac:dyDescent="0.25">
      <c r="C7" s="291"/>
      <c r="D7" s="167"/>
      <c r="E7" s="167"/>
      <c r="F7" s="167"/>
      <c r="G7" s="322"/>
      <c r="H7" s="292"/>
      <c r="L7" s="211"/>
    </row>
    <row r="8" spans="3:12" s="146" customFormat="1" ht="15.75" customHeight="1" x14ac:dyDescent="0.25">
      <c r="C8" s="212" t="s">
        <v>143</v>
      </c>
      <c r="D8" s="324"/>
      <c r="E8" s="325"/>
      <c r="F8" s="324"/>
      <c r="G8" s="326"/>
      <c r="H8" s="327"/>
      <c r="L8" s="211"/>
    </row>
    <row r="9" spans="3:12" s="146" customFormat="1" ht="15.75" customHeight="1" x14ac:dyDescent="0.25">
      <c r="C9" s="291">
        <v>2</v>
      </c>
      <c r="D9" s="293">
        <v>28</v>
      </c>
      <c r="E9" s="293">
        <v>28</v>
      </c>
      <c r="F9" s="293">
        <v>28</v>
      </c>
      <c r="G9" s="323">
        <f t="shared" ref="G9:G11" si="0">(D9+E9+F9)/3</f>
        <v>28</v>
      </c>
      <c r="H9" s="294">
        <v>2</v>
      </c>
      <c r="I9" s="146" t="s">
        <v>150</v>
      </c>
      <c r="L9" s="211"/>
    </row>
    <row r="10" spans="3:12" s="146" customFormat="1" ht="15.75" customHeight="1" x14ac:dyDescent="0.25">
      <c r="C10" s="291">
        <v>3</v>
      </c>
      <c r="D10" s="293">
        <v>27</v>
      </c>
      <c r="E10" s="293">
        <v>27</v>
      </c>
      <c r="F10" s="293">
        <v>27</v>
      </c>
      <c r="G10" s="323">
        <f t="shared" si="0"/>
        <v>27</v>
      </c>
      <c r="H10" s="294">
        <v>3</v>
      </c>
      <c r="I10" s="146" t="s">
        <v>113</v>
      </c>
      <c r="L10" s="211"/>
    </row>
    <row r="11" spans="3:12" s="146" customFormat="1" ht="15.75" customHeight="1" x14ac:dyDescent="0.25">
      <c r="C11" s="291">
        <v>4</v>
      </c>
      <c r="D11" s="293">
        <v>30</v>
      </c>
      <c r="E11" s="293">
        <v>30</v>
      </c>
      <c r="F11" s="293">
        <v>30</v>
      </c>
      <c r="G11" s="323">
        <f t="shared" si="0"/>
        <v>30</v>
      </c>
      <c r="H11" s="294">
        <v>1</v>
      </c>
      <c r="I11" s="146" t="s">
        <v>149</v>
      </c>
      <c r="L11" s="211"/>
    </row>
    <row r="12" spans="3:12" s="146" customFormat="1" ht="15.75" customHeight="1" x14ac:dyDescent="0.25">
      <c r="C12" s="212" t="s">
        <v>144</v>
      </c>
      <c r="D12" s="325"/>
      <c r="E12" s="324"/>
      <c r="F12" s="324"/>
      <c r="G12" s="326"/>
      <c r="H12" s="327"/>
      <c r="L12" s="211"/>
    </row>
    <row r="13" spans="3:12" s="146" customFormat="1" ht="15.75" customHeight="1" x14ac:dyDescent="0.25">
      <c r="C13" s="291">
        <v>1</v>
      </c>
      <c r="D13" s="293">
        <v>27</v>
      </c>
      <c r="E13" s="293">
        <v>27</v>
      </c>
      <c r="F13" s="293">
        <v>27</v>
      </c>
      <c r="G13" s="323">
        <f>(D13+E13+F13)/3</f>
        <v>27</v>
      </c>
      <c r="H13" s="294">
        <v>3</v>
      </c>
      <c r="I13" s="146" t="s">
        <v>148</v>
      </c>
      <c r="L13" s="211"/>
    </row>
    <row r="14" spans="3:12" s="146" customFormat="1" ht="15.75" customHeight="1" x14ac:dyDescent="0.25">
      <c r="G14" s="232"/>
      <c r="L14" s="211"/>
    </row>
  </sheetData>
  <mergeCells count="6">
    <mergeCell ref="G5:G6"/>
    <mergeCell ref="H5:H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23"/>
  <sheetViews>
    <sheetView zoomScale="90" zoomScaleNormal="90" workbookViewId="0">
      <selection activeCell="N19" sqref="N19"/>
    </sheetView>
  </sheetViews>
  <sheetFormatPr defaultRowHeight="23.25" x14ac:dyDescent="0.35"/>
  <cols>
    <col min="1" max="1" width="2.7109375" customWidth="1"/>
    <col min="2" max="2" width="22.140625" customWidth="1"/>
    <col min="10" max="10" width="8.85546875" style="48"/>
    <col min="13" max="13" width="8.85546875" style="76"/>
    <col min="14" max="14" width="9.140625" style="73"/>
  </cols>
  <sheetData>
    <row r="1" spans="2:16" x14ac:dyDescent="0.35">
      <c r="M1" s="258"/>
    </row>
    <row r="2" spans="2:16" s="146" customFormat="1" ht="23.25" customHeight="1" x14ac:dyDescent="0.35">
      <c r="B2" s="147"/>
      <c r="C2" s="247"/>
      <c r="D2" s="248" t="s">
        <v>139</v>
      </c>
      <c r="E2" s="247"/>
      <c r="F2" s="247"/>
      <c r="G2" s="247"/>
      <c r="H2" s="247"/>
      <c r="I2" s="247"/>
      <c r="J2" s="248"/>
      <c r="K2" s="247"/>
      <c r="L2" s="247"/>
      <c r="M2" s="257"/>
      <c r="N2" s="232"/>
    </row>
    <row r="3" spans="2:16" s="146" customFormat="1" ht="23.25" customHeight="1" x14ac:dyDescent="0.35">
      <c r="C3" s="247"/>
      <c r="D3" s="247"/>
      <c r="E3" s="247"/>
      <c r="F3" s="247"/>
      <c r="G3" s="247"/>
      <c r="H3" s="247"/>
      <c r="I3" s="247"/>
      <c r="J3" s="248"/>
      <c r="K3" s="247"/>
      <c r="L3" s="247"/>
      <c r="M3" s="247"/>
      <c r="N3" s="232"/>
    </row>
    <row r="4" spans="2:16" s="146" customFormat="1" ht="33.75" customHeight="1" x14ac:dyDescent="0.25">
      <c r="B4" s="260" t="s">
        <v>13</v>
      </c>
      <c r="C4" s="221" t="s">
        <v>70</v>
      </c>
      <c r="D4" s="221" t="s">
        <v>87</v>
      </c>
      <c r="E4" s="221" t="s">
        <v>140</v>
      </c>
      <c r="F4" s="221" t="s">
        <v>140</v>
      </c>
      <c r="G4" s="221" t="s">
        <v>140</v>
      </c>
      <c r="H4" s="221" t="s">
        <v>87</v>
      </c>
      <c r="I4" s="221" t="s">
        <v>87</v>
      </c>
      <c r="J4" s="221" t="s">
        <v>70</v>
      </c>
      <c r="K4" s="221" t="s">
        <v>70</v>
      </c>
      <c r="L4" s="221" t="s">
        <v>87</v>
      </c>
      <c r="M4" s="221" t="s">
        <v>140</v>
      </c>
      <c r="N4" s="270"/>
      <c r="O4" s="261"/>
    </row>
    <row r="5" spans="2:16" s="146" customFormat="1" ht="27" customHeight="1" x14ac:dyDescent="0.25">
      <c r="B5" s="345" t="s">
        <v>15</v>
      </c>
      <c r="C5" s="345" t="s">
        <v>1</v>
      </c>
      <c r="D5" s="345"/>
      <c r="E5" s="345"/>
      <c r="F5" s="345" t="s">
        <v>3</v>
      </c>
      <c r="G5" s="345" t="s">
        <v>2</v>
      </c>
      <c r="H5" s="381" t="s">
        <v>110</v>
      </c>
      <c r="I5" s="381"/>
      <c r="J5" s="381"/>
      <c r="K5" s="357" t="s">
        <v>5</v>
      </c>
      <c r="L5" s="369"/>
      <c r="M5" s="370"/>
      <c r="N5" s="367" t="s">
        <v>96</v>
      </c>
      <c r="O5" s="353" t="s">
        <v>62</v>
      </c>
    </row>
    <row r="6" spans="2:16" s="146" customFormat="1" ht="13.5" customHeight="1" x14ac:dyDescent="0.25">
      <c r="B6" s="345"/>
      <c r="C6" s="345"/>
      <c r="D6" s="345"/>
      <c r="E6" s="345"/>
      <c r="F6" s="345"/>
      <c r="G6" s="345"/>
      <c r="H6" s="224" t="s">
        <v>31</v>
      </c>
      <c r="I6" s="224" t="s">
        <v>32</v>
      </c>
      <c r="J6" s="224" t="s">
        <v>111</v>
      </c>
      <c r="K6" s="371"/>
      <c r="L6" s="372"/>
      <c r="M6" s="373"/>
      <c r="N6" s="367"/>
      <c r="O6" s="353"/>
    </row>
    <row r="7" spans="2:16" s="146" customFormat="1" ht="20.25" customHeight="1" x14ac:dyDescent="0.25">
      <c r="B7" s="188"/>
      <c r="C7" s="374">
        <v>10</v>
      </c>
      <c r="D7" s="375"/>
      <c r="E7" s="376"/>
      <c r="F7" s="218">
        <v>5</v>
      </c>
      <c r="G7" s="218">
        <v>5</v>
      </c>
      <c r="H7" s="218">
        <v>5</v>
      </c>
      <c r="I7" s="218">
        <v>5</v>
      </c>
      <c r="J7" s="218">
        <v>5</v>
      </c>
      <c r="K7" s="374">
        <v>20</v>
      </c>
      <c r="L7" s="375"/>
      <c r="M7" s="376"/>
      <c r="N7" s="235">
        <v>35</v>
      </c>
      <c r="O7" s="259"/>
    </row>
    <row r="8" spans="2:16" s="146" customFormat="1" ht="23.25" customHeight="1" x14ac:dyDescent="0.25">
      <c r="B8" s="250" t="s">
        <v>134</v>
      </c>
      <c r="C8" s="262"/>
      <c r="D8" s="262"/>
      <c r="E8" s="262"/>
      <c r="F8" s="262"/>
      <c r="G8" s="262"/>
      <c r="H8" s="262"/>
      <c r="I8" s="262"/>
      <c r="J8" s="268"/>
      <c r="K8" s="268"/>
      <c r="L8" s="268"/>
      <c r="M8" s="262"/>
      <c r="N8" s="271"/>
      <c r="O8" s="263"/>
    </row>
    <row r="9" spans="2:16" s="146" customFormat="1" ht="15.75" customHeight="1" x14ac:dyDescent="0.25">
      <c r="B9" s="110">
        <v>6</v>
      </c>
      <c r="C9" s="251">
        <v>10</v>
      </c>
      <c r="D9" s="252">
        <v>10</v>
      </c>
      <c r="E9" s="251">
        <v>7</v>
      </c>
      <c r="F9" s="251">
        <v>2</v>
      </c>
      <c r="G9" s="251">
        <v>2</v>
      </c>
      <c r="H9" s="251">
        <v>5</v>
      </c>
      <c r="I9" s="266">
        <v>5</v>
      </c>
      <c r="J9" s="255">
        <v>5</v>
      </c>
      <c r="K9" s="255"/>
      <c r="L9" s="255"/>
      <c r="M9" s="267"/>
      <c r="N9" s="272">
        <f>(((C9+D9+E9)/3)+(F9+G9+H9+I9+J9))-(L9+M9+K9)</f>
        <v>28</v>
      </c>
      <c r="O9" s="253">
        <v>1</v>
      </c>
      <c r="P9" s="146" t="s">
        <v>121</v>
      </c>
    </row>
    <row r="10" spans="2:16" s="146" customFormat="1" ht="15.75" customHeight="1" x14ac:dyDescent="0.25">
      <c r="B10" s="110">
        <v>7</v>
      </c>
      <c r="C10" s="251">
        <v>8</v>
      </c>
      <c r="D10" s="252">
        <v>8</v>
      </c>
      <c r="E10" s="251">
        <v>8</v>
      </c>
      <c r="F10" s="251">
        <v>4</v>
      </c>
      <c r="G10" s="251">
        <v>3</v>
      </c>
      <c r="H10" s="251">
        <v>3</v>
      </c>
      <c r="I10" s="266">
        <v>4</v>
      </c>
      <c r="J10" s="255">
        <v>4</v>
      </c>
      <c r="K10" s="154"/>
      <c r="L10" s="154"/>
      <c r="M10" s="267"/>
      <c r="N10" s="272">
        <f t="shared" ref="N10:N25" si="0">(((C10+D10+E10)/3)+(F10+G10+H10+I10+J10))-(L10+M10+K10)</f>
        <v>26</v>
      </c>
      <c r="O10" s="253">
        <v>3</v>
      </c>
      <c r="P10" s="146" t="s">
        <v>100</v>
      </c>
    </row>
    <row r="11" spans="2:16" s="146" customFormat="1" ht="15.75" customHeight="1" x14ac:dyDescent="0.25">
      <c r="B11" s="110">
        <v>8</v>
      </c>
      <c r="C11" s="251">
        <v>6</v>
      </c>
      <c r="D11" s="252">
        <v>7</v>
      </c>
      <c r="E11" s="251">
        <v>6</v>
      </c>
      <c r="F11" s="251">
        <v>3</v>
      </c>
      <c r="G11" s="251">
        <v>3</v>
      </c>
      <c r="H11" s="251">
        <v>3</v>
      </c>
      <c r="I11" s="266">
        <v>3</v>
      </c>
      <c r="J11" s="255">
        <v>2</v>
      </c>
      <c r="K11" s="255">
        <v>2</v>
      </c>
      <c r="L11" s="255">
        <v>2</v>
      </c>
      <c r="M11" s="267">
        <v>2</v>
      </c>
      <c r="N11" s="272">
        <f t="shared" si="0"/>
        <v>14.333333333333332</v>
      </c>
      <c r="O11" s="256"/>
    </row>
    <row r="12" spans="2:16" s="146" customFormat="1" ht="15.75" customHeight="1" x14ac:dyDescent="0.25">
      <c r="B12" s="110">
        <v>9</v>
      </c>
      <c r="C12" s="251">
        <v>9</v>
      </c>
      <c r="D12" s="252">
        <v>9</v>
      </c>
      <c r="E12" s="251">
        <v>9</v>
      </c>
      <c r="F12" s="251">
        <v>3</v>
      </c>
      <c r="G12" s="251">
        <v>2</v>
      </c>
      <c r="H12" s="251">
        <v>5</v>
      </c>
      <c r="I12" s="266">
        <v>4</v>
      </c>
      <c r="J12" s="255">
        <v>9</v>
      </c>
      <c r="K12" s="255">
        <v>5</v>
      </c>
      <c r="L12" s="255"/>
      <c r="M12" s="267"/>
      <c r="N12" s="272">
        <f t="shared" si="0"/>
        <v>27</v>
      </c>
      <c r="O12" s="256">
        <v>2</v>
      </c>
      <c r="P12" s="146" t="s">
        <v>120</v>
      </c>
    </row>
    <row r="13" spans="2:16" s="146" customFormat="1" ht="15.75" customHeight="1" x14ac:dyDescent="0.25">
      <c r="B13" s="250" t="s">
        <v>97</v>
      </c>
      <c r="C13" s="262"/>
      <c r="D13" s="262"/>
      <c r="E13" s="262"/>
      <c r="F13" s="262"/>
      <c r="G13" s="262"/>
      <c r="H13" s="262"/>
      <c r="I13" s="262"/>
      <c r="J13" s="269"/>
      <c r="K13" s="269"/>
      <c r="L13" s="269"/>
      <c r="M13" s="262"/>
      <c r="N13" s="271"/>
      <c r="O13" s="264"/>
    </row>
    <row r="14" spans="2:16" s="146" customFormat="1" ht="15.75" customHeight="1" x14ac:dyDescent="0.25">
      <c r="B14" s="110">
        <v>12</v>
      </c>
      <c r="C14" s="251">
        <v>9</v>
      </c>
      <c r="D14" s="252">
        <v>10</v>
      </c>
      <c r="E14" s="251">
        <v>9</v>
      </c>
      <c r="F14" s="251">
        <v>4</v>
      </c>
      <c r="G14" s="251">
        <v>4</v>
      </c>
      <c r="H14" s="251">
        <v>5</v>
      </c>
      <c r="I14" s="251">
        <v>5</v>
      </c>
      <c r="J14" s="251">
        <v>5</v>
      </c>
      <c r="K14" s="251"/>
      <c r="L14" s="251"/>
      <c r="M14" s="251"/>
      <c r="N14" s="272">
        <f t="shared" si="0"/>
        <v>32.333333333333336</v>
      </c>
      <c r="O14" s="253">
        <v>1</v>
      </c>
      <c r="P14" s="146" t="s">
        <v>117</v>
      </c>
    </row>
    <row r="15" spans="2:16" s="146" customFormat="1" ht="15.75" customHeight="1" x14ac:dyDescent="0.25">
      <c r="B15" s="110">
        <v>13</v>
      </c>
      <c r="C15" s="251">
        <v>8</v>
      </c>
      <c r="D15" s="252">
        <v>8</v>
      </c>
      <c r="E15" s="251">
        <v>7</v>
      </c>
      <c r="F15" s="251">
        <v>4</v>
      </c>
      <c r="G15" s="251">
        <v>3</v>
      </c>
      <c r="H15" s="252">
        <v>4</v>
      </c>
      <c r="I15" s="251">
        <v>5</v>
      </c>
      <c r="J15" s="251">
        <v>4</v>
      </c>
      <c r="K15" s="251">
        <v>1</v>
      </c>
      <c r="L15" s="251">
        <v>1</v>
      </c>
      <c r="M15" s="251">
        <v>1</v>
      </c>
      <c r="N15" s="272">
        <f t="shared" si="0"/>
        <v>24.666666666666668</v>
      </c>
      <c r="O15" s="253"/>
    </row>
    <row r="16" spans="2:16" s="146" customFormat="1" ht="15.75" customHeight="1" x14ac:dyDescent="0.25">
      <c r="B16" s="110">
        <v>14</v>
      </c>
      <c r="C16" s="251">
        <v>6</v>
      </c>
      <c r="D16" s="252">
        <v>9</v>
      </c>
      <c r="E16" s="251">
        <v>8</v>
      </c>
      <c r="F16" s="251">
        <v>4</v>
      </c>
      <c r="G16" s="251">
        <v>4</v>
      </c>
      <c r="H16" s="251">
        <v>5</v>
      </c>
      <c r="I16" s="251">
        <v>5</v>
      </c>
      <c r="J16" s="251">
        <v>3</v>
      </c>
      <c r="K16" s="251"/>
      <c r="L16" s="251"/>
      <c r="M16" s="251"/>
      <c r="N16" s="272">
        <f t="shared" si="0"/>
        <v>28.666666666666668</v>
      </c>
      <c r="O16" s="253">
        <v>2</v>
      </c>
      <c r="P16" s="146" t="s">
        <v>118</v>
      </c>
    </row>
    <row r="17" spans="2:16" s="146" customFormat="1" ht="15.75" customHeight="1" x14ac:dyDescent="0.25">
      <c r="B17" s="250" t="s">
        <v>66</v>
      </c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71"/>
      <c r="O17" s="264"/>
    </row>
    <row r="18" spans="2:16" s="146" customFormat="1" ht="15.75" customHeight="1" x14ac:dyDescent="0.25">
      <c r="B18" s="110">
        <v>16</v>
      </c>
      <c r="C18" s="251">
        <v>6</v>
      </c>
      <c r="D18" s="252">
        <v>6</v>
      </c>
      <c r="E18" s="251">
        <v>6</v>
      </c>
      <c r="F18" s="251">
        <v>4</v>
      </c>
      <c r="G18" s="251">
        <v>3</v>
      </c>
      <c r="H18" s="251">
        <v>3</v>
      </c>
      <c r="I18" s="251">
        <v>5</v>
      </c>
      <c r="J18" s="251">
        <v>3</v>
      </c>
      <c r="K18" s="251">
        <v>1</v>
      </c>
      <c r="L18" s="251">
        <v>1</v>
      </c>
      <c r="M18" s="251">
        <v>1</v>
      </c>
      <c r="N18" s="272">
        <f>(((C18+D18+E18)/3)+(F18+G18+H18+I18+J18))-(L18+M18+K18)</f>
        <v>21</v>
      </c>
      <c r="O18" s="249"/>
    </row>
    <row r="19" spans="2:16" s="146" customFormat="1" ht="15.75" customHeight="1" x14ac:dyDescent="0.25">
      <c r="B19" s="108">
        <v>17</v>
      </c>
      <c r="C19" s="251">
        <v>7</v>
      </c>
      <c r="D19" s="251">
        <v>7</v>
      </c>
      <c r="E19" s="251">
        <v>6</v>
      </c>
      <c r="F19" s="251">
        <v>3</v>
      </c>
      <c r="G19" s="251">
        <v>3</v>
      </c>
      <c r="H19" s="251">
        <v>5</v>
      </c>
      <c r="I19" s="251">
        <v>4</v>
      </c>
      <c r="J19" s="251">
        <v>4</v>
      </c>
      <c r="K19" s="251"/>
      <c r="L19" s="251"/>
      <c r="M19" s="251"/>
      <c r="N19" s="272">
        <f t="shared" si="0"/>
        <v>25.666666666666668</v>
      </c>
      <c r="O19" s="249">
        <v>3</v>
      </c>
      <c r="P19" s="146" t="s">
        <v>102</v>
      </c>
    </row>
    <row r="20" spans="2:16" s="146" customFormat="1" ht="15.75" customHeight="1" x14ac:dyDescent="0.25">
      <c r="B20" s="108">
        <v>18</v>
      </c>
      <c r="C20" s="251">
        <v>9</v>
      </c>
      <c r="D20" s="251">
        <v>9</v>
      </c>
      <c r="E20" s="251">
        <v>8</v>
      </c>
      <c r="F20" s="251">
        <v>4</v>
      </c>
      <c r="G20" s="251">
        <v>4</v>
      </c>
      <c r="H20" s="251">
        <v>5</v>
      </c>
      <c r="I20" s="251">
        <v>5</v>
      </c>
      <c r="J20" s="251">
        <v>4</v>
      </c>
      <c r="K20" s="251"/>
      <c r="L20" s="251"/>
      <c r="M20" s="251"/>
      <c r="N20" s="272">
        <f t="shared" si="0"/>
        <v>30.666666666666664</v>
      </c>
      <c r="O20" s="249">
        <v>2</v>
      </c>
      <c r="P20" s="146" t="s">
        <v>108</v>
      </c>
    </row>
    <row r="21" spans="2:16" s="146" customFormat="1" ht="15.75" customHeight="1" x14ac:dyDescent="0.25">
      <c r="B21" s="108">
        <v>19</v>
      </c>
      <c r="C21" s="251">
        <v>10</v>
      </c>
      <c r="D21" s="251">
        <v>10</v>
      </c>
      <c r="E21" s="251">
        <v>9</v>
      </c>
      <c r="F21" s="251">
        <v>4</v>
      </c>
      <c r="G21" s="251">
        <v>3</v>
      </c>
      <c r="H21" s="251">
        <v>5</v>
      </c>
      <c r="I21" s="251">
        <v>5</v>
      </c>
      <c r="J21" s="251">
        <v>5</v>
      </c>
      <c r="K21" s="251"/>
      <c r="L21" s="251"/>
      <c r="M21" s="251"/>
      <c r="N21" s="272">
        <f t="shared" si="0"/>
        <v>31.666666666666664</v>
      </c>
      <c r="O21" s="214">
        <v>1</v>
      </c>
      <c r="P21" s="146" t="s">
        <v>125</v>
      </c>
    </row>
    <row r="22" spans="2:16" s="146" customFormat="1" ht="15.75" customHeight="1" x14ac:dyDescent="0.25">
      <c r="B22" s="108">
        <v>21</v>
      </c>
      <c r="C22" s="254">
        <v>6</v>
      </c>
      <c r="D22" s="254">
        <v>6</v>
      </c>
      <c r="E22" s="254">
        <v>6</v>
      </c>
      <c r="F22" s="254">
        <v>2</v>
      </c>
      <c r="G22" s="254">
        <v>2</v>
      </c>
      <c r="H22" s="254">
        <v>3</v>
      </c>
      <c r="I22" s="254">
        <v>3</v>
      </c>
      <c r="J22" s="254">
        <v>3</v>
      </c>
      <c r="K22" s="254">
        <v>1</v>
      </c>
      <c r="L22" s="254">
        <v>1</v>
      </c>
      <c r="M22" s="254">
        <v>1</v>
      </c>
      <c r="N22" s="272">
        <f t="shared" si="0"/>
        <v>16</v>
      </c>
      <c r="O22" s="246"/>
    </row>
    <row r="23" spans="2:16" s="146" customFormat="1" ht="15.75" customHeight="1" x14ac:dyDescent="0.25">
      <c r="B23" s="108">
        <v>22</v>
      </c>
      <c r="C23" s="154">
        <v>8</v>
      </c>
      <c r="D23" s="154">
        <v>8</v>
      </c>
      <c r="E23" s="154">
        <v>7</v>
      </c>
      <c r="F23" s="154">
        <v>2</v>
      </c>
      <c r="G23" s="154">
        <v>2</v>
      </c>
      <c r="H23" s="154">
        <v>4</v>
      </c>
      <c r="I23" s="154">
        <v>4</v>
      </c>
      <c r="J23" s="255">
        <v>5</v>
      </c>
      <c r="K23" s="154"/>
      <c r="L23" s="154"/>
      <c r="M23" s="154"/>
      <c r="N23" s="272">
        <f t="shared" si="0"/>
        <v>24.666666666666668</v>
      </c>
      <c r="O23" s="158"/>
    </row>
    <row r="24" spans="2:16" s="146" customFormat="1" ht="15.75" customHeight="1" x14ac:dyDescent="0.25">
      <c r="B24" s="108">
        <v>23</v>
      </c>
      <c r="C24" s="154">
        <v>6</v>
      </c>
      <c r="D24" s="154">
        <v>7</v>
      </c>
      <c r="E24" s="154">
        <v>6</v>
      </c>
      <c r="F24" s="154">
        <v>3</v>
      </c>
      <c r="G24" s="154">
        <v>3</v>
      </c>
      <c r="H24" s="154">
        <v>4</v>
      </c>
      <c r="I24" s="154">
        <v>4</v>
      </c>
      <c r="J24" s="255">
        <v>4</v>
      </c>
      <c r="K24" s="154"/>
      <c r="L24" s="154"/>
      <c r="M24" s="154"/>
      <c r="N24" s="272">
        <f t="shared" si="0"/>
        <v>24.333333333333332</v>
      </c>
      <c r="O24" s="242"/>
    </row>
    <row r="25" spans="2:16" s="146" customFormat="1" ht="15.75" customHeight="1" x14ac:dyDescent="0.25">
      <c r="B25" s="108">
        <v>24</v>
      </c>
      <c r="C25" s="154">
        <v>6</v>
      </c>
      <c r="D25" s="154">
        <v>6</v>
      </c>
      <c r="E25" s="154">
        <v>6</v>
      </c>
      <c r="F25" s="154">
        <v>3</v>
      </c>
      <c r="G25" s="154">
        <v>3</v>
      </c>
      <c r="H25" s="154">
        <v>4</v>
      </c>
      <c r="I25" s="154">
        <v>3</v>
      </c>
      <c r="J25" s="255">
        <v>2</v>
      </c>
      <c r="K25" s="154"/>
      <c r="L25" s="154"/>
      <c r="M25" s="154"/>
      <c r="N25" s="272">
        <f t="shared" si="0"/>
        <v>21</v>
      </c>
      <c r="O25" s="242"/>
    </row>
    <row r="26" spans="2:16" s="146" customFormat="1" ht="23.25" customHeight="1" x14ac:dyDescent="0.35">
      <c r="C26" s="247"/>
      <c r="D26" s="247"/>
      <c r="E26" s="247"/>
      <c r="F26" s="247"/>
      <c r="G26" s="247"/>
      <c r="H26" s="247"/>
      <c r="I26" s="247"/>
      <c r="J26" s="248"/>
      <c r="K26" s="247"/>
      <c r="L26" s="247"/>
      <c r="M26" s="247"/>
      <c r="N26" s="232"/>
    </row>
    <row r="27" spans="2:16" s="146" customFormat="1" ht="23.25" customHeight="1" x14ac:dyDescent="0.35">
      <c r="C27" s="247"/>
      <c r="D27" s="247"/>
      <c r="E27" s="247"/>
      <c r="F27" s="247"/>
      <c r="G27" s="247"/>
      <c r="H27" s="247"/>
      <c r="I27" s="247"/>
      <c r="J27" s="248"/>
      <c r="K27" s="247"/>
      <c r="L27" s="247"/>
      <c r="M27" s="247"/>
      <c r="N27" s="232"/>
    </row>
    <row r="28" spans="2:16" s="146" customFormat="1" ht="23.25" customHeight="1" x14ac:dyDescent="0.35">
      <c r="C28" s="247"/>
      <c r="D28" s="247"/>
      <c r="E28" s="247"/>
      <c r="F28" s="247"/>
      <c r="G28" s="247"/>
      <c r="H28" s="247"/>
      <c r="I28" s="247"/>
      <c r="J28" s="248"/>
      <c r="K28" s="247"/>
      <c r="L28" s="247"/>
      <c r="M28" s="247"/>
      <c r="N28" s="232"/>
    </row>
    <row r="29" spans="2:16" s="146" customFormat="1" ht="23.25" customHeight="1" x14ac:dyDescent="0.35">
      <c r="C29" s="247"/>
      <c r="D29" s="247"/>
      <c r="E29" s="247"/>
      <c r="F29" s="247"/>
      <c r="G29" s="247"/>
      <c r="H29" s="247"/>
      <c r="I29" s="247"/>
      <c r="J29" s="248"/>
      <c r="K29" s="247"/>
      <c r="L29" s="247"/>
      <c r="M29" s="247"/>
      <c r="N29" s="232"/>
    </row>
    <row r="30" spans="2:16" s="146" customFormat="1" ht="23.25" customHeight="1" x14ac:dyDescent="0.35">
      <c r="C30" s="247"/>
      <c r="D30" s="247"/>
      <c r="E30" s="247"/>
      <c r="F30" s="247"/>
      <c r="G30" s="247"/>
      <c r="H30" s="247"/>
      <c r="I30" s="247"/>
      <c r="J30" s="248"/>
      <c r="K30" s="247"/>
      <c r="L30" s="247"/>
      <c r="M30" s="247"/>
      <c r="N30" s="232"/>
    </row>
    <row r="31" spans="2:16" s="146" customFormat="1" ht="23.25" customHeight="1" x14ac:dyDescent="0.35">
      <c r="C31" s="247"/>
      <c r="D31" s="247"/>
      <c r="E31" s="247"/>
      <c r="F31" s="247"/>
      <c r="G31" s="247"/>
      <c r="H31" s="247"/>
      <c r="I31" s="247"/>
      <c r="J31" s="248"/>
      <c r="K31" s="247"/>
      <c r="L31" s="247"/>
      <c r="M31" s="247"/>
      <c r="N31" s="232"/>
    </row>
    <row r="32" spans="2:16" s="146" customFormat="1" ht="23.25" customHeight="1" x14ac:dyDescent="0.35">
      <c r="C32" s="247"/>
      <c r="D32" s="247"/>
      <c r="E32" s="247"/>
      <c r="F32" s="247"/>
      <c r="G32" s="247"/>
      <c r="H32" s="247"/>
      <c r="I32" s="247"/>
      <c r="J32" s="248"/>
      <c r="K32" s="247"/>
      <c r="L32" s="247"/>
      <c r="M32" s="247"/>
      <c r="N32" s="232"/>
    </row>
    <row r="33" spans="3:14" s="146" customFormat="1" ht="23.25" customHeight="1" x14ac:dyDescent="0.35">
      <c r="C33" s="247"/>
      <c r="D33" s="247"/>
      <c r="E33" s="247"/>
      <c r="F33" s="247"/>
      <c r="G33" s="247"/>
      <c r="H33" s="247"/>
      <c r="I33" s="247"/>
      <c r="J33" s="248"/>
      <c r="K33" s="247"/>
      <c r="L33" s="247"/>
      <c r="M33" s="247"/>
      <c r="N33" s="232"/>
    </row>
    <row r="34" spans="3:14" s="146" customFormat="1" ht="23.25" customHeight="1" x14ac:dyDescent="0.35">
      <c r="C34" s="247"/>
      <c r="D34" s="247"/>
      <c r="E34" s="247"/>
      <c r="F34" s="247"/>
      <c r="G34" s="247"/>
      <c r="H34" s="247"/>
      <c r="I34" s="247"/>
      <c r="J34" s="248"/>
      <c r="K34" s="247"/>
      <c r="L34" s="247"/>
      <c r="M34" s="247"/>
      <c r="N34" s="232"/>
    </row>
    <row r="35" spans="3:14" s="146" customFormat="1" ht="23.25" customHeight="1" x14ac:dyDescent="0.35">
      <c r="C35" s="247"/>
      <c r="D35" s="247"/>
      <c r="E35" s="247"/>
      <c r="F35" s="247"/>
      <c r="G35" s="247"/>
      <c r="H35" s="247"/>
      <c r="I35" s="247"/>
      <c r="J35" s="248"/>
      <c r="K35" s="247"/>
      <c r="L35" s="247"/>
      <c r="M35" s="247"/>
      <c r="N35" s="232"/>
    </row>
    <row r="36" spans="3:14" s="146" customFormat="1" ht="23.25" customHeight="1" x14ac:dyDescent="0.35">
      <c r="C36" s="247"/>
      <c r="D36" s="247"/>
      <c r="E36" s="247"/>
      <c r="F36" s="247"/>
      <c r="G36" s="247"/>
      <c r="H36" s="247"/>
      <c r="I36" s="247"/>
      <c r="J36" s="248"/>
      <c r="K36" s="247"/>
      <c r="L36" s="247"/>
      <c r="M36" s="247"/>
      <c r="N36" s="232"/>
    </row>
    <row r="37" spans="3:14" s="146" customFormat="1" ht="23.25" customHeight="1" x14ac:dyDescent="0.35">
      <c r="C37" s="247"/>
      <c r="D37" s="247"/>
      <c r="E37" s="247"/>
      <c r="F37" s="247"/>
      <c r="G37" s="247"/>
      <c r="H37" s="247"/>
      <c r="I37" s="247"/>
      <c r="J37" s="248"/>
      <c r="K37" s="247"/>
      <c r="L37" s="247"/>
      <c r="M37" s="247"/>
      <c r="N37" s="232"/>
    </row>
    <row r="38" spans="3:14" s="146" customFormat="1" ht="23.25" customHeight="1" x14ac:dyDescent="0.35">
      <c r="C38" s="247"/>
      <c r="D38" s="247"/>
      <c r="E38" s="247"/>
      <c r="F38" s="247"/>
      <c r="G38" s="247"/>
      <c r="H38" s="247"/>
      <c r="I38" s="247"/>
      <c r="J38" s="248"/>
      <c r="K38" s="247"/>
      <c r="L38" s="247"/>
      <c r="M38" s="247"/>
      <c r="N38" s="232"/>
    </row>
    <row r="39" spans="3:14" s="146" customFormat="1" ht="23.25" customHeight="1" x14ac:dyDescent="0.35">
      <c r="C39" s="247"/>
      <c r="D39" s="247"/>
      <c r="E39" s="247"/>
      <c r="F39" s="247"/>
      <c r="G39" s="247"/>
      <c r="H39" s="247"/>
      <c r="I39" s="247"/>
      <c r="J39" s="248"/>
      <c r="K39" s="247"/>
      <c r="L39" s="247"/>
      <c r="M39" s="247"/>
      <c r="N39" s="232"/>
    </row>
    <row r="40" spans="3:14" s="146" customFormat="1" ht="23.25" customHeight="1" x14ac:dyDescent="0.35">
      <c r="C40" s="247"/>
      <c r="D40" s="247"/>
      <c r="E40" s="247"/>
      <c r="F40" s="247"/>
      <c r="G40" s="247"/>
      <c r="H40" s="247"/>
      <c r="I40" s="247"/>
      <c r="J40" s="248"/>
      <c r="K40" s="247"/>
      <c r="L40" s="247"/>
      <c r="M40" s="247"/>
      <c r="N40" s="232"/>
    </row>
    <row r="41" spans="3:14" s="146" customFormat="1" ht="23.25" customHeight="1" x14ac:dyDescent="0.35">
      <c r="C41" s="247"/>
      <c r="D41" s="247"/>
      <c r="E41" s="247"/>
      <c r="F41" s="247"/>
      <c r="G41" s="247"/>
      <c r="H41" s="247"/>
      <c r="I41" s="247"/>
      <c r="J41" s="248"/>
      <c r="K41" s="247"/>
      <c r="L41" s="247"/>
      <c r="M41" s="247"/>
      <c r="N41" s="232"/>
    </row>
    <row r="42" spans="3:14" s="146" customFormat="1" ht="23.25" customHeight="1" x14ac:dyDescent="0.35">
      <c r="C42" s="247"/>
      <c r="D42" s="247"/>
      <c r="E42" s="247"/>
      <c r="F42" s="247"/>
      <c r="G42" s="247"/>
      <c r="H42" s="247"/>
      <c r="I42" s="247"/>
      <c r="J42" s="248"/>
      <c r="K42" s="247"/>
      <c r="L42" s="247"/>
      <c r="M42" s="247"/>
      <c r="N42" s="232"/>
    </row>
    <row r="43" spans="3:14" s="146" customFormat="1" ht="23.25" customHeight="1" x14ac:dyDescent="0.35">
      <c r="C43" s="247"/>
      <c r="D43" s="247"/>
      <c r="E43" s="247"/>
      <c r="F43" s="247"/>
      <c r="G43" s="247"/>
      <c r="H43" s="247"/>
      <c r="I43" s="247"/>
      <c r="J43" s="248"/>
      <c r="K43" s="247"/>
      <c r="L43" s="247"/>
      <c r="M43" s="247"/>
      <c r="N43" s="232"/>
    </row>
    <row r="44" spans="3:14" s="146" customFormat="1" ht="23.25" customHeight="1" x14ac:dyDescent="0.35">
      <c r="C44" s="247"/>
      <c r="D44" s="247"/>
      <c r="E44" s="247"/>
      <c r="F44" s="247"/>
      <c r="G44" s="247"/>
      <c r="H44" s="247"/>
      <c r="I44" s="247"/>
      <c r="J44" s="248"/>
      <c r="K44" s="247"/>
      <c r="L44" s="247"/>
      <c r="M44" s="247"/>
      <c r="N44" s="232"/>
    </row>
    <row r="45" spans="3:14" s="146" customFormat="1" ht="23.25" customHeight="1" x14ac:dyDescent="0.35">
      <c r="C45" s="247"/>
      <c r="D45" s="247"/>
      <c r="E45" s="247"/>
      <c r="F45" s="247"/>
      <c r="G45" s="247"/>
      <c r="H45" s="247"/>
      <c r="I45" s="247"/>
      <c r="J45" s="248"/>
      <c r="K45" s="247"/>
      <c r="L45" s="247"/>
      <c r="M45" s="247"/>
      <c r="N45" s="232"/>
    </row>
    <row r="46" spans="3:14" s="146" customFormat="1" ht="23.25" customHeight="1" x14ac:dyDescent="0.35">
      <c r="C46" s="247"/>
      <c r="D46" s="247"/>
      <c r="E46" s="247"/>
      <c r="F46" s="247"/>
      <c r="G46" s="247"/>
      <c r="H46" s="247"/>
      <c r="I46" s="247"/>
      <c r="J46" s="248"/>
      <c r="K46" s="247"/>
      <c r="L46" s="247"/>
      <c r="M46" s="247"/>
      <c r="N46" s="232"/>
    </row>
    <row r="47" spans="3:14" s="146" customFormat="1" ht="23.25" customHeight="1" x14ac:dyDescent="0.35">
      <c r="C47" s="247"/>
      <c r="D47" s="247"/>
      <c r="E47" s="247"/>
      <c r="F47" s="247"/>
      <c r="G47" s="247"/>
      <c r="H47" s="247"/>
      <c r="I47" s="247"/>
      <c r="J47" s="248"/>
      <c r="K47" s="247"/>
      <c r="L47" s="247"/>
      <c r="M47" s="247"/>
      <c r="N47" s="232"/>
    </row>
    <row r="48" spans="3:14" s="146" customFormat="1" ht="23.25" customHeight="1" x14ac:dyDescent="0.35">
      <c r="C48" s="247"/>
      <c r="D48" s="247"/>
      <c r="E48" s="247"/>
      <c r="F48" s="247"/>
      <c r="G48" s="247"/>
      <c r="H48" s="247"/>
      <c r="I48" s="247"/>
      <c r="J48" s="248"/>
      <c r="K48" s="247"/>
      <c r="L48" s="247"/>
      <c r="M48" s="247"/>
      <c r="N48" s="232"/>
    </row>
    <row r="49" spans="3:14" s="146" customFormat="1" ht="23.25" customHeight="1" x14ac:dyDescent="0.35">
      <c r="C49" s="247"/>
      <c r="D49" s="247"/>
      <c r="E49" s="247"/>
      <c r="F49" s="247"/>
      <c r="G49" s="247"/>
      <c r="H49" s="247"/>
      <c r="I49" s="247"/>
      <c r="J49" s="248"/>
      <c r="K49" s="247"/>
      <c r="L49" s="247"/>
      <c r="M49" s="247"/>
      <c r="N49" s="232"/>
    </row>
    <row r="50" spans="3:14" s="146" customFormat="1" ht="23.25" customHeight="1" x14ac:dyDescent="0.35">
      <c r="C50" s="247"/>
      <c r="D50" s="247"/>
      <c r="E50" s="247"/>
      <c r="F50" s="247"/>
      <c r="G50" s="247"/>
      <c r="H50" s="247"/>
      <c r="I50" s="247"/>
      <c r="J50" s="248"/>
      <c r="K50" s="247"/>
      <c r="L50" s="247"/>
      <c r="M50" s="247"/>
      <c r="N50" s="232"/>
    </row>
    <row r="51" spans="3:14" s="146" customFormat="1" ht="23.25" customHeight="1" x14ac:dyDescent="0.35">
      <c r="C51" s="247"/>
      <c r="D51" s="247"/>
      <c r="E51" s="247"/>
      <c r="F51" s="247"/>
      <c r="G51" s="247"/>
      <c r="H51" s="247"/>
      <c r="I51" s="247"/>
      <c r="J51" s="248"/>
      <c r="K51" s="247"/>
      <c r="L51" s="247"/>
      <c r="M51" s="247"/>
      <c r="N51" s="232"/>
    </row>
    <row r="52" spans="3:14" s="146" customFormat="1" ht="23.25" customHeight="1" x14ac:dyDescent="0.35">
      <c r="C52" s="247"/>
      <c r="D52" s="247"/>
      <c r="E52" s="247"/>
      <c r="F52" s="247"/>
      <c r="G52" s="247"/>
      <c r="H52" s="247"/>
      <c r="I52" s="247"/>
      <c r="J52" s="248"/>
      <c r="K52" s="247"/>
      <c r="L52" s="247"/>
      <c r="M52" s="247"/>
      <c r="N52" s="232"/>
    </row>
    <row r="53" spans="3:14" s="146" customFormat="1" ht="23.25" customHeight="1" x14ac:dyDescent="0.35">
      <c r="C53" s="247"/>
      <c r="D53" s="247"/>
      <c r="E53" s="247"/>
      <c r="F53" s="247"/>
      <c r="G53" s="247"/>
      <c r="H53" s="247"/>
      <c r="I53" s="247"/>
      <c r="J53" s="248"/>
      <c r="K53" s="247"/>
      <c r="L53" s="247"/>
      <c r="M53" s="247"/>
      <c r="N53" s="232"/>
    </row>
    <row r="54" spans="3:14" s="146" customFormat="1" ht="23.25" customHeight="1" x14ac:dyDescent="0.35">
      <c r="C54" s="247"/>
      <c r="D54" s="247"/>
      <c r="E54" s="247"/>
      <c r="F54" s="247"/>
      <c r="G54" s="247"/>
      <c r="H54" s="247"/>
      <c r="I54" s="247"/>
      <c r="J54" s="248"/>
      <c r="K54" s="247"/>
      <c r="L54" s="247"/>
      <c r="M54" s="247"/>
      <c r="N54" s="232"/>
    </row>
    <row r="55" spans="3:14" s="146" customFormat="1" ht="23.25" customHeight="1" x14ac:dyDescent="0.35">
      <c r="C55" s="247"/>
      <c r="D55" s="247"/>
      <c r="E55" s="247"/>
      <c r="F55" s="247"/>
      <c r="G55" s="247"/>
      <c r="H55" s="247"/>
      <c r="I55" s="247"/>
      <c r="J55" s="248"/>
      <c r="K55" s="247"/>
      <c r="L55" s="247"/>
      <c r="M55" s="247"/>
      <c r="N55" s="232"/>
    </row>
    <row r="56" spans="3:14" s="146" customFormat="1" ht="23.25" customHeight="1" x14ac:dyDescent="0.35">
      <c r="C56" s="247"/>
      <c r="D56" s="247"/>
      <c r="E56" s="247"/>
      <c r="F56" s="247"/>
      <c r="G56" s="247"/>
      <c r="H56" s="247"/>
      <c r="I56" s="247"/>
      <c r="J56" s="248"/>
      <c r="K56" s="247"/>
      <c r="L56" s="247"/>
      <c r="M56" s="247"/>
      <c r="N56" s="232"/>
    </row>
    <row r="57" spans="3:14" s="146" customFormat="1" ht="23.25" customHeight="1" x14ac:dyDescent="0.35">
      <c r="C57" s="247"/>
      <c r="D57" s="247"/>
      <c r="E57" s="247"/>
      <c r="F57" s="247"/>
      <c r="G57" s="247"/>
      <c r="H57" s="247"/>
      <c r="I57" s="247"/>
      <c r="J57" s="248"/>
      <c r="K57" s="247"/>
      <c r="L57" s="247"/>
      <c r="M57" s="247"/>
      <c r="N57" s="232"/>
    </row>
    <row r="58" spans="3:14" s="146" customFormat="1" ht="23.25" customHeight="1" x14ac:dyDescent="0.35">
      <c r="C58" s="247"/>
      <c r="D58" s="247"/>
      <c r="E58" s="247"/>
      <c r="F58" s="247"/>
      <c r="G58" s="247"/>
      <c r="H58" s="247"/>
      <c r="I58" s="247"/>
      <c r="J58" s="248"/>
      <c r="K58" s="247"/>
      <c r="L58" s="247"/>
      <c r="M58" s="247"/>
      <c r="N58" s="232"/>
    </row>
    <row r="59" spans="3:14" s="146" customFormat="1" ht="23.25" customHeight="1" x14ac:dyDescent="0.35">
      <c r="C59" s="247"/>
      <c r="D59" s="247"/>
      <c r="E59" s="247"/>
      <c r="F59" s="247"/>
      <c r="G59" s="247"/>
      <c r="H59" s="247"/>
      <c r="I59" s="247"/>
      <c r="J59" s="248"/>
      <c r="K59" s="247"/>
      <c r="L59" s="247"/>
      <c r="M59" s="247"/>
      <c r="N59" s="232"/>
    </row>
    <row r="60" spans="3:14" s="146" customFormat="1" ht="23.25" customHeight="1" x14ac:dyDescent="0.35">
      <c r="C60" s="247"/>
      <c r="D60" s="247"/>
      <c r="E60" s="247"/>
      <c r="F60" s="247"/>
      <c r="G60" s="247"/>
      <c r="H60" s="247"/>
      <c r="I60" s="247"/>
      <c r="J60" s="248"/>
      <c r="K60" s="247"/>
      <c r="L60" s="247"/>
      <c r="M60" s="247"/>
      <c r="N60" s="232"/>
    </row>
    <row r="61" spans="3:14" s="146" customFormat="1" ht="23.25" customHeight="1" x14ac:dyDescent="0.35">
      <c r="C61" s="247"/>
      <c r="D61" s="247"/>
      <c r="E61" s="247"/>
      <c r="F61" s="247"/>
      <c r="G61" s="247"/>
      <c r="H61" s="247"/>
      <c r="I61" s="247"/>
      <c r="J61" s="248"/>
      <c r="K61" s="247"/>
      <c r="L61" s="247"/>
      <c r="M61" s="247"/>
      <c r="N61" s="232"/>
    </row>
    <row r="62" spans="3:14" s="146" customFormat="1" ht="23.25" customHeight="1" x14ac:dyDescent="0.35">
      <c r="C62" s="247"/>
      <c r="D62" s="247"/>
      <c r="E62" s="247"/>
      <c r="F62" s="247"/>
      <c r="G62" s="247"/>
      <c r="H62" s="247"/>
      <c r="I62" s="247"/>
      <c r="J62" s="248"/>
      <c r="K62" s="247"/>
      <c r="L62" s="247"/>
      <c r="M62" s="247"/>
      <c r="N62" s="232"/>
    </row>
    <row r="63" spans="3:14" s="146" customFormat="1" ht="23.25" customHeight="1" x14ac:dyDescent="0.35">
      <c r="C63" s="247"/>
      <c r="D63" s="247"/>
      <c r="E63" s="247"/>
      <c r="F63" s="247"/>
      <c r="G63" s="247"/>
      <c r="H63" s="247"/>
      <c r="I63" s="247"/>
      <c r="J63" s="248"/>
      <c r="K63" s="247"/>
      <c r="L63" s="247"/>
      <c r="M63" s="247"/>
      <c r="N63" s="232"/>
    </row>
    <row r="64" spans="3:14" s="146" customFormat="1" ht="23.25" customHeight="1" x14ac:dyDescent="0.35">
      <c r="C64" s="247"/>
      <c r="D64" s="247"/>
      <c r="E64" s="247"/>
      <c r="F64" s="247"/>
      <c r="G64" s="247"/>
      <c r="H64" s="247"/>
      <c r="I64" s="247"/>
      <c r="J64" s="248"/>
      <c r="K64" s="247"/>
      <c r="L64" s="247"/>
      <c r="M64" s="247"/>
      <c r="N64" s="232"/>
    </row>
    <row r="65" spans="3:14" s="146" customFormat="1" ht="23.25" customHeight="1" x14ac:dyDescent="0.35">
      <c r="C65" s="247"/>
      <c r="D65" s="247"/>
      <c r="E65" s="247"/>
      <c r="F65" s="247"/>
      <c r="G65" s="247"/>
      <c r="H65" s="247"/>
      <c r="I65" s="247"/>
      <c r="J65" s="248"/>
      <c r="K65" s="247"/>
      <c r="L65" s="247"/>
      <c r="M65" s="247"/>
      <c r="N65" s="232"/>
    </row>
    <row r="66" spans="3:14" s="146" customFormat="1" ht="23.25" customHeight="1" x14ac:dyDescent="0.35">
      <c r="C66" s="247"/>
      <c r="D66" s="247"/>
      <c r="E66" s="247"/>
      <c r="F66" s="247"/>
      <c r="G66" s="247"/>
      <c r="H66" s="247"/>
      <c r="I66" s="247"/>
      <c r="J66" s="248"/>
      <c r="K66" s="247"/>
      <c r="L66" s="247"/>
      <c r="M66" s="247"/>
      <c r="N66" s="232"/>
    </row>
    <row r="67" spans="3:14" s="146" customFormat="1" ht="23.25" customHeight="1" x14ac:dyDescent="0.35">
      <c r="C67" s="247"/>
      <c r="D67" s="247"/>
      <c r="E67" s="247"/>
      <c r="F67" s="247"/>
      <c r="G67" s="247"/>
      <c r="H67" s="247"/>
      <c r="I67" s="247"/>
      <c r="J67" s="248"/>
      <c r="K67" s="247"/>
      <c r="L67" s="247"/>
      <c r="M67" s="247"/>
      <c r="N67" s="232"/>
    </row>
    <row r="68" spans="3:14" s="146" customFormat="1" ht="23.25" customHeight="1" x14ac:dyDescent="0.35">
      <c r="C68" s="247"/>
      <c r="D68" s="247"/>
      <c r="E68" s="247"/>
      <c r="F68" s="247"/>
      <c r="G68" s="247"/>
      <c r="H68" s="247"/>
      <c r="I68" s="247"/>
      <c r="J68" s="248"/>
      <c r="K68" s="247"/>
      <c r="L68" s="247"/>
      <c r="M68" s="247"/>
      <c r="N68" s="232"/>
    </row>
    <row r="69" spans="3:14" s="146" customFormat="1" ht="23.25" customHeight="1" x14ac:dyDescent="0.35">
      <c r="C69" s="247"/>
      <c r="D69" s="247"/>
      <c r="E69" s="247"/>
      <c r="F69" s="247"/>
      <c r="G69" s="247"/>
      <c r="H69" s="247"/>
      <c r="I69" s="247"/>
      <c r="J69" s="248"/>
      <c r="K69" s="247"/>
      <c r="L69" s="247"/>
      <c r="M69" s="247"/>
      <c r="N69" s="232"/>
    </row>
    <row r="70" spans="3:14" s="146" customFormat="1" ht="23.25" customHeight="1" x14ac:dyDescent="0.35">
      <c r="C70" s="247"/>
      <c r="D70" s="247"/>
      <c r="E70" s="247"/>
      <c r="F70" s="247"/>
      <c r="G70" s="247"/>
      <c r="H70" s="247"/>
      <c r="I70" s="247"/>
      <c r="J70" s="248"/>
      <c r="K70" s="247"/>
      <c r="L70" s="247"/>
      <c r="M70" s="247"/>
      <c r="N70" s="232"/>
    </row>
    <row r="71" spans="3:14" s="146" customFormat="1" ht="23.25" customHeight="1" x14ac:dyDescent="0.35">
      <c r="C71" s="247"/>
      <c r="D71" s="247"/>
      <c r="E71" s="247"/>
      <c r="F71" s="247"/>
      <c r="G71" s="247"/>
      <c r="H71" s="247"/>
      <c r="I71" s="247"/>
      <c r="J71" s="248"/>
      <c r="K71" s="247"/>
      <c r="L71" s="247"/>
      <c r="M71" s="247"/>
      <c r="N71" s="232"/>
    </row>
    <row r="72" spans="3:14" s="146" customFormat="1" ht="23.25" customHeight="1" x14ac:dyDescent="0.35">
      <c r="C72" s="247"/>
      <c r="D72" s="247"/>
      <c r="E72" s="247"/>
      <c r="F72" s="247"/>
      <c r="G72" s="247"/>
      <c r="H72" s="247"/>
      <c r="I72" s="247"/>
      <c r="J72" s="248"/>
      <c r="K72" s="247"/>
      <c r="L72" s="247"/>
      <c r="M72" s="247"/>
      <c r="N72" s="232"/>
    </row>
    <row r="73" spans="3:14" s="146" customFormat="1" ht="23.25" customHeight="1" x14ac:dyDescent="0.35">
      <c r="C73" s="247"/>
      <c r="D73" s="247"/>
      <c r="E73" s="247"/>
      <c r="F73" s="247"/>
      <c r="G73" s="247"/>
      <c r="H73" s="247"/>
      <c r="I73" s="247"/>
      <c r="J73" s="248"/>
      <c r="K73" s="247"/>
      <c r="L73" s="247"/>
      <c r="M73" s="247"/>
      <c r="N73" s="232"/>
    </row>
    <row r="74" spans="3:14" s="146" customFormat="1" ht="23.25" customHeight="1" x14ac:dyDescent="0.35">
      <c r="C74" s="247"/>
      <c r="D74" s="247"/>
      <c r="E74" s="247"/>
      <c r="F74" s="247"/>
      <c r="G74" s="247"/>
      <c r="H74" s="247"/>
      <c r="I74" s="247"/>
      <c r="J74" s="248"/>
      <c r="K74" s="247"/>
      <c r="L74" s="247"/>
      <c r="M74" s="247"/>
      <c r="N74" s="232"/>
    </row>
    <row r="75" spans="3:14" s="146" customFormat="1" ht="23.25" customHeight="1" x14ac:dyDescent="0.35">
      <c r="C75" s="247"/>
      <c r="D75" s="247"/>
      <c r="E75" s="247"/>
      <c r="F75" s="247"/>
      <c r="G75" s="247"/>
      <c r="H75" s="247"/>
      <c r="I75" s="247"/>
      <c r="J75" s="248"/>
      <c r="K75" s="247"/>
      <c r="L75" s="247"/>
      <c r="M75" s="247"/>
      <c r="N75" s="232"/>
    </row>
    <row r="76" spans="3:14" s="146" customFormat="1" ht="23.25" customHeight="1" x14ac:dyDescent="0.35">
      <c r="C76" s="247"/>
      <c r="D76" s="247"/>
      <c r="E76" s="247"/>
      <c r="F76" s="247"/>
      <c r="G76" s="247"/>
      <c r="H76" s="247"/>
      <c r="I76" s="247"/>
      <c r="J76" s="248"/>
      <c r="K76" s="247"/>
      <c r="L76" s="247"/>
      <c r="M76" s="247"/>
      <c r="N76" s="232"/>
    </row>
    <row r="77" spans="3:14" s="146" customFormat="1" ht="23.25" customHeight="1" x14ac:dyDescent="0.35">
      <c r="C77" s="247"/>
      <c r="D77" s="247"/>
      <c r="E77" s="247"/>
      <c r="F77" s="247"/>
      <c r="G77" s="247"/>
      <c r="H77" s="247"/>
      <c r="I77" s="247"/>
      <c r="J77" s="248"/>
      <c r="K77" s="247"/>
      <c r="L77" s="247"/>
      <c r="M77" s="247"/>
      <c r="N77" s="232"/>
    </row>
    <row r="78" spans="3:14" s="146" customFormat="1" ht="23.25" customHeight="1" x14ac:dyDescent="0.35">
      <c r="C78" s="247"/>
      <c r="D78" s="247"/>
      <c r="E78" s="247"/>
      <c r="F78" s="247"/>
      <c r="G78" s="247"/>
      <c r="H78" s="247"/>
      <c r="I78" s="247"/>
      <c r="J78" s="248"/>
      <c r="K78" s="247"/>
      <c r="L78" s="247"/>
      <c r="M78" s="247"/>
      <c r="N78" s="232"/>
    </row>
    <row r="79" spans="3:14" s="146" customFormat="1" ht="23.25" customHeight="1" x14ac:dyDescent="0.35">
      <c r="C79" s="247"/>
      <c r="D79" s="247"/>
      <c r="E79" s="247"/>
      <c r="F79" s="247"/>
      <c r="G79" s="247"/>
      <c r="H79" s="247"/>
      <c r="I79" s="247"/>
      <c r="J79" s="248"/>
      <c r="K79" s="247"/>
      <c r="L79" s="247"/>
      <c r="M79" s="247"/>
      <c r="N79" s="232"/>
    </row>
    <row r="80" spans="3:14" s="146" customFormat="1" ht="23.25" customHeight="1" x14ac:dyDescent="0.35">
      <c r="C80" s="247"/>
      <c r="D80" s="247"/>
      <c r="E80" s="247"/>
      <c r="F80" s="247"/>
      <c r="G80" s="247"/>
      <c r="H80" s="247"/>
      <c r="I80" s="247"/>
      <c r="J80" s="248"/>
      <c r="K80" s="247"/>
      <c r="L80" s="247"/>
      <c r="M80" s="247"/>
      <c r="N80" s="232"/>
    </row>
    <row r="81" spans="3:14" s="146" customFormat="1" ht="23.25" customHeight="1" x14ac:dyDescent="0.35">
      <c r="C81" s="247"/>
      <c r="D81" s="247"/>
      <c r="E81" s="247"/>
      <c r="F81" s="247"/>
      <c r="G81" s="247"/>
      <c r="H81" s="247"/>
      <c r="I81" s="247"/>
      <c r="J81" s="248"/>
      <c r="K81" s="247"/>
      <c r="L81" s="247"/>
      <c r="M81" s="247"/>
      <c r="N81" s="232"/>
    </row>
    <row r="82" spans="3:14" s="146" customFormat="1" ht="23.25" customHeight="1" x14ac:dyDescent="0.35">
      <c r="C82" s="247"/>
      <c r="D82" s="247"/>
      <c r="E82" s="247"/>
      <c r="F82" s="247"/>
      <c r="G82" s="247"/>
      <c r="H82" s="247"/>
      <c r="I82" s="247"/>
      <c r="J82" s="248"/>
      <c r="K82" s="247"/>
      <c r="L82" s="247"/>
      <c r="M82" s="247"/>
      <c r="N82" s="232"/>
    </row>
    <row r="83" spans="3:14" s="146" customFormat="1" ht="23.25" customHeight="1" x14ac:dyDescent="0.35">
      <c r="C83" s="247"/>
      <c r="D83" s="247"/>
      <c r="E83" s="247"/>
      <c r="F83" s="247"/>
      <c r="G83" s="247"/>
      <c r="H83" s="247"/>
      <c r="I83" s="247"/>
      <c r="J83" s="248"/>
      <c r="K83" s="247"/>
      <c r="L83" s="247"/>
      <c r="M83" s="247"/>
      <c r="N83" s="232"/>
    </row>
    <row r="84" spans="3:14" s="146" customFormat="1" ht="23.25" customHeight="1" x14ac:dyDescent="0.35">
      <c r="C84" s="247"/>
      <c r="D84" s="247"/>
      <c r="E84" s="247"/>
      <c r="F84" s="247"/>
      <c r="G84" s="247"/>
      <c r="H84" s="247"/>
      <c r="I84" s="247"/>
      <c r="J84" s="248"/>
      <c r="K84" s="247"/>
      <c r="L84" s="247"/>
      <c r="M84" s="247"/>
      <c r="N84" s="232"/>
    </row>
    <row r="85" spans="3:14" s="146" customFormat="1" ht="23.25" customHeight="1" x14ac:dyDescent="0.35">
      <c r="C85" s="247"/>
      <c r="D85" s="247"/>
      <c r="E85" s="247"/>
      <c r="F85" s="247"/>
      <c r="G85" s="247"/>
      <c r="H85" s="247"/>
      <c r="I85" s="247"/>
      <c r="J85" s="248"/>
      <c r="K85" s="247"/>
      <c r="L85" s="247"/>
      <c r="M85" s="247"/>
      <c r="N85" s="232"/>
    </row>
    <row r="86" spans="3:14" s="146" customFormat="1" ht="23.25" customHeight="1" x14ac:dyDescent="0.35">
      <c r="C86" s="247"/>
      <c r="D86" s="247"/>
      <c r="E86" s="247"/>
      <c r="F86" s="247"/>
      <c r="G86" s="247"/>
      <c r="H86" s="247"/>
      <c r="I86" s="247"/>
      <c r="J86" s="248"/>
      <c r="K86" s="247"/>
      <c r="L86" s="247"/>
      <c r="M86" s="247"/>
      <c r="N86" s="232"/>
    </row>
    <row r="87" spans="3:14" s="146" customFormat="1" ht="23.25" customHeight="1" x14ac:dyDescent="0.35">
      <c r="C87" s="247"/>
      <c r="D87" s="247"/>
      <c r="E87" s="247"/>
      <c r="F87" s="247"/>
      <c r="G87" s="247"/>
      <c r="H87" s="247"/>
      <c r="I87" s="247"/>
      <c r="J87" s="248"/>
      <c r="K87" s="247"/>
      <c r="L87" s="247"/>
      <c r="M87" s="247"/>
      <c r="N87" s="232"/>
    </row>
    <row r="88" spans="3:14" s="146" customFormat="1" ht="23.25" customHeight="1" x14ac:dyDescent="0.35">
      <c r="C88" s="247"/>
      <c r="D88" s="247"/>
      <c r="E88" s="247"/>
      <c r="F88" s="247"/>
      <c r="G88" s="247"/>
      <c r="H88" s="247"/>
      <c r="I88" s="247"/>
      <c r="J88" s="248"/>
      <c r="K88" s="247"/>
      <c r="L88" s="247"/>
      <c r="M88" s="247"/>
      <c r="N88" s="232"/>
    </row>
    <row r="89" spans="3:14" s="146" customFormat="1" ht="23.25" customHeight="1" x14ac:dyDescent="0.35">
      <c r="C89" s="247"/>
      <c r="D89" s="247"/>
      <c r="E89" s="247"/>
      <c r="F89" s="247"/>
      <c r="G89" s="247"/>
      <c r="H89" s="247"/>
      <c r="I89" s="247"/>
      <c r="J89" s="248"/>
      <c r="K89" s="247"/>
      <c r="L89" s="247"/>
      <c r="M89" s="247"/>
      <c r="N89" s="232"/>
    </row>
    <row r="90" spans="3:14" s="146" customFormat="1" ht="23.25" customHeight="1" x14ac:dyDescent="0.35">
      <c r="C90" s="247"/>
      <c r="D90" s="247"/>
      <c r="E90" s="247"/>
      <c r="F90" s="247"/>
      <c r="G90" s="247"/>
      <c r="H90" s="247"/>
      <c r="I90" s="247"/>
      <c r="J90" s="248"/>
      <c r="K90" s="247"/>
      <c r="L90" s="247"/>
      <c r="M90" s="247"/>
      <c r="N90" s="232"/>
    </row>
    <row r="91" spans="3:14" s="146" customFormat="1" ht="23.25" customHeight="1" x14ac:dyDescent="0.35">
      <c r="C91" s="247"/>
      <c r="D91" s="247"/>
      <c r="E91" s="247"/>
      <c r="F91" s="247"/>
      <c r="G91" s="247"/>
      <c r="H91" s="247"/>
      <c r="I91" s="247"/>
      <c r="J91" s="248"/>
      <c r="K91" s="247"/>
      <c r="L91" s="247"/>
      <c r="M91" s="247"/>
      <c r="N91" s="232"/>
    </row>
    <row r="92" spans="3:14" s="146" customFormat="1" ht="23.25" customHeight="1" x14ac:dyDescent="0.35">
      <c r="C92" s="247"/>
      <c r="D92" s="247"/>
      <c r="E92" s="247"/>
      <c r="F92" s="247"/>
      <c r="G92" s="247"/>
      <c r="H92" s="247"/>
      <c r="I92" s="247"/>
      <c r="J92" s="248"/>
      <c r="K92" s="247"/>
      <c r="L92" s="247"/>
      <c r="M92" s="247"/>
      <c r="N92" s="232"/>
    </row>
    <row r="93" spans="3:14" s="146" customFormat="1" ht="23.25" customHeight="1" x14ac:dyDescent="0.35">
      <c r="C93" s="247"/>
      <c r="D93" s="247"/>
      <c r="E93" s="247"/>
      <c r="F93" s="247"/>
      <c r="G93" s="247"/>
      <c r="H93" s="247"/>
      <c r="I93" s="247"/>
      <c r="J93" s="248"/>
      <c r="K93" s="247"/>
      <c r="L93" s="247"/>
      <c r="M93" s="247"/>
      <c r="N93" s="232"/>
    </row>
    <row r="94" spans="3:14" s="146" customFormat="1" ht="23.25" customHeight="1" x14ac:dyDescent="0.35">
      <c r="C94" s="247"/>
      <c r="D94" s="247"/>
      <c r="E94" s="247"/>
      <c r="F94" s="247"/>
      <c r="G94" s="247"/>
      <c r="H94" s="247"/>
      <c r="I94" s="247"/>
      <c r="J94" s="248"/>
      <c r="K94" s="247"/>
      <c r="L94" s="247"/>
      <c r="M94" s="247"/>
      <c r="N94" s="232"/>
    </row>
    <row r="95" spans="3:14" s="146" customFormat="1" ht="23.25" customHeight="1" x14ac:dyDescent="0.35">
      <c r="C95" s="247"/>
      <c r="D95" s="247"/>
      <c r="E95" s="247"/>
      <c r="F95" s="247"/>
      <c r="G95" s="247"/>
      <c r="H95" s="247"/>
      <c r="I95" s="247"/>
      <c r="J95" s="248"/>
      <c r="K95" s="247"/>
      <c r="L95" s="247"/>
      <c r="M95" s="247"/>
      <c r="N95" s="232"/>
    </row>
    <row r="96" spans="3:14" s="146" customFormat="1" ht="23.25" customHeight="1" x14ac:dyDescent="0.35">
      <c r="C96" s="247"/>
      <c r="D96" s="247"/>
      <c r="E96" s="247"/>
      <c r="F96" s="247"/>
      <c r="G96" s="247"/>
      <c r="H96" s="247"/>
      <c r="I96" s="247"/>
      <c r="J96" s="248"/>
      <c r="K96" s="247"/>
      <c r="L96" s="247"/>
      <c r="M96" s="247"/>
      <c r="N96" s="232"/>
    </row>
    <row r="97" spans="3:14" s="146" customFormat="1" ht="23.25" customHeight="1" x14ac:dyDescent="0.35">
      <c r="C97" s="247"/>
      <c r="D97" s="247"/>
      <c r="E97" s="247"/>
      <c r="F97" s="247"/>
      <c r="G97" s="247"/>
      <c r="H97" s="247"/>
      <c r="I97" s="247"/>
      <c r="J97" s="248"/>
      <c r="K97" s="247"/>
      <c r="L97" s="247"/>
      <c r="M97" s="247"/>
      <c r="N97" s="232"/>
    </row>
    <row r="98" spans="3:14" s="146" customFormat="1" ht="23.25" customHeight="1" x14ac:dyDescent="0.35">
      <c r="C98" s="247"/>
      <c r="D98" s="247"/>
      <c r="E98" s="247"/>
      <c r="F98" s="247"/>
      <c r="G98" s="247"/>
      <c r="H98" s="247"/>
      <c r="I98" s="247"/>
      <c r="J98" s="248"/>
      <c r="K98" s="247"/>
      <c r="L98" s="247"/>
      <c r="M98" s="247"/>
      <c r="N98" s="232"/>
    </row>
    <row r="99" spans="3:14" s="146" customFormat="1" ht="23.25" customHeight="1" x14ac:dyDescent="0.35">
      <c r="C99" s="247"/>
      <c r="D99" s="247"/>
      <c r="E99" s="247"/>
      <c r="F99" s="247"/>
      <c r="G99" s="247"/>
      <c r="H99" s="247"/>
      <c r="I99" s="247"/>
      <c r="J99" s="248"/>
      <c r="K99" s="247"/>
      <c r="L99" s="247"/>
      <c r="M99" s="247"/>
      <c r="N99" s="232"/>
    </row>
    <row r="100" spans="3:14" s="146" customFormat="1" ht="23.25" customHeight="1" x14ac:dyDescent="0.35">
      <c r="C100" s="247"/>
      <c r="D100" s="247"/>
      <c r="E100" s="247"/>
      <c r="F100" s="247"/>
      <c r="G100" s="247"/>
      <c r="H100" s="247"/>
      <c r="I100" s="247"/>
      <c r="J100" s="248"/>
      <c r="K100" s="247"/>
      <c r="L100" s="247"/>
      <c r="M100" s="247"/>
      <c r="N100" s="232"/>
    </row>
    <row r="101" spans="3:14" s="146" customFormat="1" ht="23.25" customHeight="1" x14ac:dyDescent="0.35">
      <c r="C101" s="247"/>
      <c r="D101" s="247"/>
      <c r="E101" s="247"/>
      <c r="F101" s="247"/>
      <c r="G101" s="247"/>
      <c r="H101" s="247"/>
      <c r="I101" s="247"/>
      <c r="J101" s="248"/>
      <c r="K101" s="247"/>
      <c r="L101" s="247"/>
      <c r="M101" s="247"/>
      <c r="N101" s="232"/>
    </row>
    <row r="102" spans="3:14" s="146" customFormat="1" ht="23.25" customHeight="1" x14ac:dyDescent="0.35">
      <c r="C102" s="247"/>
      <c r="D102" s="247"/>
      <c r="E102" s="247"/>
      <c r="F102" s="247"/>
      <c r="G102" s="247"/>
      <c r="H102" s="247"/>
      <c r="I102" s="247"/>
      <c r="J102" s="248"/>
      <c r="K102" s="247"/>
      <c r="L102" s="247"/>
      <c r="M102" s="247"/>
      <c r="N102" s="232"/>
    </row>
    <row r="103" spans="3:14" s="146" customFormat="1" ht="23.25" customHeight="1" x14ac:dyDescent="0.35">
      <c r="C103" s="247"/>
      <c r="D103" s="247"/>
      <c r="E103" s="247"/>
      <c r="F103" s="247"/>
      <c r="G103" s="247"/>
      <c r="H103" s="247"/>
      <c r="I103" s="247"/>
      <c r="J103" s="248"/>
      <c r="K103" s="247"/>
      <c r="L103" s="247"/>
      <c r="M103" s="247"/>
      <c r="N103" s="232"/>
    </row>
    <row r="104" spans="3:14" s="146" customFormat="1" ht="23.25" customHeight="1" x14ac:dyDescent="0.35">
      <c r="C104" s="247"/>
      <c r="D104" s="247"/>
      <c r="E104" s="247"/>
      <c r="F104" s="247"/>
      <c r="G104" s="247"/>
      <c r="H104" s="247"/>
      <c r="I104" s="247"/>
      <c r="J104" s="248"/>
      <c r="K104" s="247"/>
      <c r="L104" s="247"/>
      <c r="M104" s="247"/>
      <c r="N104" s="232"/>
    </row>
    <row r="105" spans="3:14" s="146" customFormat="1" ht="23.25" customHeight="1" x14ac:dyDescent="0.35">
      <c r="C105" s="247"/>
      <c r="D105" s="247"/>
      <c r="E105" s="247"/>
      <c r="F105" s="247"/>
      <c r="G105" s="247"/>
      <c r="H105" s="247"/>
      <c r="I105" s="247"/>
      <c r="J105" s="248"/>
      <c r="K105" s="247"/>
      <c r="L105" s="247"/>
      <c r="M105" s="247"/>
      <c r="N105" s="232"/>
    </row>
    <row r="106" spans="3:14" s="146" customFormat="1" ht="23.25" customHeight="1" x14ac:dyDescent="0.35">
      <c r="C106" s="247"/>
      <c r="D106" s="247"/>
      <c r="E106" s="247"/>
      <c r="F106" s="247"/>
      <c r="G106" s="247"/>
      <c r="H106" s="247"/>
      <c r="I106" s="247"/>
      <c r="J106" s="248"/>
      <c r="K106" s="247"/>
      <c r="L106" s="247"/>
      <c r="M106" s="247"/>
      <c r="N106" s="232"/>
    </row>
    <row r="107" spans="3:14" s="146" customFormat="1" ht="23.25" customHeight="1" x14ac:dyDescent="0.35">
      <c r="C107" s="247"/>
      <c r="D107" s="247"/>
      <c r="E107" s="247"/>
      <c r="F107" s="247"/>
      <c r="G107" s="247"/>
      <c r="H107" s="247"/>
      <c r="I107" s="247"/>
      <c r="J107" s="248"/>
      <c r="K107" s="247"/>
      <c r="L107" s="247"/>
      <c r="M107" s="247"/>
      <c r="N107" s="232"/>
    </row>
    <row r="108" spans="3:14" s="146" customFormat="1" ht="23.25" customHeight="1" x14ac:dyDescent="0.35">
      <c r="C108" s="247"/>
      <c r="D108" s="247"/>
      <c r="E108" s="247"/>
      <c r="F108" s="247"/>
      <c r="G108" s="247"/>
      <c r="H108" s="247"/>
      <c r="I108" s="247"/>
      <c r="J108" s="248"/>
      <c r="K108" s="247"/>
      <c r="L108" s="247"/>
      <c r="M108" s="247"/>
      <c r="N108" s="232"/>
    </row>
    <row r="109" spans="3:14" s="146" customFormat="1" ht="23.25" customHeight="1" x14ac:dyDescent="0.35">
      <c r="C109" s="247"/>
      <c r="D109" s="247"/>
      <c r="E109" s="247"/>
      <c r="F109" s="247"/>
      <c r="G109" s="247"/>
      <c r="H109" s="247"/>
      <c r="I109" s="247"/>
      <c r="J109" s="248"/>
      <c r="K109" s="247"/>
      <c r="L109" s="247"/>
      <c r="M109" s="247"/>
      <c r="N109" s="232"/>
    </row>
    <row r="110" spans="3:14" s="146" customFormat="1" ht="23.25" customHeight="1" x14ac:dyDescent="0.35">
      <c r="C110" s="247"/>
      <c r="D110" s="247"/>
      <c r="E110" s="247"/>
      <c r="F110" s="247"/>
      <c r="G110" s="247"/>
      <c r="H110" s="247"/>
      <c r="I110" s="247"/>
      <c r="J110" s="248"/>
      <c r="K110" s="247"/>
      <c r="L110" s="247"/>
      <c r="M110" s="247"/>
      <c r="N110" s="232"/>
    </row>
    <row r="111" spans="3:14" s="146" customFormat="1" ht="23.25" customHeight="1" x14ac:dyDescent="0.35">
      <c r="C111" s="247"/>
      <c r="D111" s="247"/>
      <c r="E111" s="247"/>
      <c r="F111" s="247"/>
      <c r="G111" s="247"/>
      <c r="H111" s="247"/>
      <c r="I111" s="247"/>
      <c r="J111" s="248"/>
      <c r="K111" s="247"/>
      <c r="L111" s="247"/>
      <c r="M111" s="247"/>
      <c r="N111" s="232"/>
    </row>
    <row r="112" spans="3:14" s="146" customFormat="1" ht="23.25" customHeight="1" x14ac:dyDescent="0.35">
      <c r="C112" s="247"/>
      <c r="D112" s="247"/>
      <c r="E112" s="247"/>
      <c r="F112" s="247"/>
      <c r="G112" s="247"/>
      <c r="H112" s="247"/>
      <c r="I112" s="247"/>
      <c r="J112" s="248"/>
      <c r="K112" s="247"/>
      <c r="L112" s="247"/>
      <c r="M112" s="247"/>
      <c r="N112" s="232"/>
    </row>
    <row r="113" spans="2:14" s="146" customFormat="1" ht="23.25" customHeight="1" x14ac:dyDescent="0.35">
      <c r="C113" s="247"/>
      <c r="D113" s="247"/>
      <c r="E113" s="247"/>
      <c r="F113" s="247"/>
      <c r="G113" s="247"/>
      <c r="H113" s="247"/>
      <c r="I113" s="247"/>
      <c r="J113" s="248"/>
      <c r="K113" s="247"/>
      <c r="L113" s="247"/>
      <c r="M113" s="247"/>
      <c r="N113" s="232"/>
    </row>
    <row r="114" spans="2:14" s="146" customFormat="1" ht="23.25" customHeight="1" x14ac:dyDescent="0.35">
      <c r="C114" s="247"/>
      <c r="D114" s="247"/>
      <c r="E114" s="247"/>
      <c r="F114" s="247"/>
      <c r="G114" s="247"/>
      <c r="H114" s="247"/>
      <c r="I114" s="247"/>
      <c r="J114" s="248"/>
      <c r="K114" s="247"/>
      <c r="L114" s="247"/>
      <c r="M114" s="247"/>
      <c r="N114" s="232"/>
    </row>
    <row r="115" spans="2:14" s="146" customFormat="1" ht="23.25" customHeight="1" x14ac:dyDescent="0.35">
      <c r="C115" s="247"/>
      <c r="D115" s="247"/>
      <c r="E115" s="247"/>
      <c r="F115" s="247"/>
      <c r="G115" s="247"/>
      <c r="H115" s="247"/>
      <c r="I115" s="247"/>
      <c r="J115" s="248"/>
      <c r="K115" s="247"/>
      <c r="L115" s="247"/>
      <c r="M115" s="247"/>
      <c r="N115" s="232"/>
    </row>
    <row r="116" spans="2:14" s="146" customFormat="1" ht="23.25" customHeight="1" x14ac:dyDescent="0.35">
      <c r="C116" s="247"/>
      <c r="D116" s="247"/>
      <c r="E116" s="247"/>
      <c r="F116" s="247"/>
      <c r="G116" s="247"/>
      <c r="H116" s="247"/>
      <c r="I116" s="247"/>
      <c r="J116" s="248"/>
      <c r="K116" s="247"/>
      <c r="L116" s="247"/>
      <c r="M116" s="247"/>
      <c r="N116" s="232"/>
    </row>
    <row r="117" spans="2:14" s="146" customFormat="1" ht="23.25" customHeight="1" x14ac:dyDescent="0.35">
      <c r="C117" s="247"/>
      <c r="D117" s="247"/>
      <c r="E117" s="247"/>
      <c r="F117" s="247"/>
      <c r="G117" s="247"/>
      <c r="H117" s="247"/>
      <c r="I117" s="247"/>
      <c r="J117" s="248"/>
      <c r="K117" s="247"/>
      <c r="L117" s="247"/>
      <c r="M117" s="247"/>
      <c r="N117" s="232"/>
    </row>
    <row r="118" spans="2:14" s="146" customFormat="1" ht="23.25" customHeight="1" x14ac:dyDescent="0.35">
      <c r="C118" s="247"/>
      <c r="D118" s="247"/>
      <c r="E118" s="247"/>
      <c r="F118" s="247"/>
      <c r="G118" s="247"/>
      <c r="H118" s="247"/>
      <c r="I118" s="247"/>
      <c r="J118" s="248"/>
      <c r="K118" s="247"/>
      <c r="L118" s="247"/>
      <c r="M118" s="247"/>
      <c r="N118" s="232"/>
    </row>
    <row r="119" spans="2:14" s="146" customFormat="1" ht="23.25" customHeight="1" x14ac:dyDescent="0.35">
      <c r="C119" s="247"/>
      <c r="D119" s="247"/>
      <c r="E119" s="247"/>
      <c r="F119" s="247"/>
      <c r="G119" s="247"/>
      <c r="H119" s="247"/>
      <c r="I119" s="247"/>
      <c r="J119" s="248"/>
      <c r="K119" s="247"/>
      <c r="L119" s="247"/>
      <c r="M119" s="247"/>
      <c r="N119" s="232"/>
    </row>
    <row r="120" spans="2:14" s="146" customFormat="1" ht="23.25" customHeight="1" x14ac:dyDescent="0.35">
      <c r="C120" s="247"/>
      <c r="D120" s="247"/>
      <c r="E120" s="247"/>
      <c r="F120" s="247"/>
      <c r="G120" s="247"/>
      <c r="H120" s="247"/>
      <c r="I120" s="247"/>
      <c r="J120" s="248"/>
      <c r="K120" s="247"/>
      <c r="L120" s="247"/>
      <c r="M120" s="247"/>
      <c r="N120" s="232"/>
    </row>
    <row r="121" spans="2:14" s="146" customFormat="1" ht="23.25" customHeight="1" x14ac:dyDescent="0.35">
      <c r="C121" s="247"/>
      <c r="D121" s="247"/>
      <c r="E121" s="247"/>
      <c r="F121" s="247"/>
      <c r="G121" s="247"/>
      <c r="H121" s="247"/>
      <c r="I121" s="247"/>
      <c r="J121" s="248"/>
      <c r="K121" s="247"/>
      <c r="L121" s="247"/>
      <c r="M121" s="247"/>
      <c r="N121" s="232"/>
    </row>
    <row r="122" spans="2:14" s="146" customFormat="1" ht="23.25" customHeight="1" x14ac:dyDescent="0.35">
      <c r="C122" s="247"/>
      <c r="D122" s="247"/>
      <c r="E122" s="247"/>
      <c r="F122" s="247"/>
      <c r="G122" s="247"/>
      <c r="H122" s="247"/>
      <c r="I122" s="247"/>
      <c r="J122" s="248"/>
      <c r="K122" s="247"/>
      <c r="L122" s="247"/>
      <c r="M122" s="247"/>
      <c r="N122" s="232"/>
    </row>
    <row r="123" spans="2:14" s="146" customFormat="1" ht="23.25" customHeight="1" x14ac:dyDescent="0.35">
      <c r="C123" s="247"/>
      <c r="D123" s="247"/>
      <c r="E123" s="247"/>
      <c r="F123" s="247"/>
      <c r="G123" s="247"/>
      <c r="H123" s="247"/>
      <c r="I123" s="247"/>
      <c r="J123" s="248"/>
      <c r="K123" s="247"/>
      <c r="L123" s="247"/>
      <c r="M123" s="247"/>
      <c r="N123" s="232"/>
    </row>
    <row r="124" spans="2:14" s="146" customFormat="1" ht="23.25" customHeight="1" x14ac:dyDescent="0.35">
      <c r="C124" s="247"/>
      <c r="D124" s="247"/>
      <c r="E124" s="247"/>
      <c r="F124" s="247"/>
      <c r="G124" s="247"/>
      <c r="H124" s="247"/>
      <c r="I124" s="247"/>
      <c r="J124" s="248"/>
      <c r="K124" s="247"/>
      <c r="L124" s="247"/>
      <c r="M124" s="247"/>
      <c r="N124" s="232"/>
    </row>
    <row r="125" spans="2:14" ht="26.25" x14ac:dyDescent="0.4">
      <c r="D125" s="26" t="s">
        <v>64</v>
      </c>
    </row>
    <row r="127" spans="2:14" ht="24" customHeight="1" x14ac:dyDescent="0.35">
      <c r="B127" s="393" t="s">
        <v>15</v>
      </c>
      <c r="C127" s="393" t="s">
        <v>35</v>
      </c>
      <c r="D127" s="393" t="s">
        <v>19</v>
      </c>
      <c r="E127" s="393" t="s">
        <v>36</v>
      </c>
      <c r="F127" s="113"/>
      <c r="G127" s="27" t="s">
        <v>37</v>
      </c>
      <c r="H127" s="393" t="s">
        <v>38</v>
      </c>
    </row>
    <row r="128" spans="2:14" ht="46.5" x14ac:dyDescent="0.25">
      <c r="B128" s="394"/>
      <c r="C128" s="394"/>
      <c r="D128" s="394"/>
      <c r="E128" s="394"/>
      <c r="F128" s="30" t="s">
        <v>39</v>
      </c>
      <c r="G128" s="29"/>
      <c r="H128" s="394"/>
      <c r="I128" s="47" t="s">
        <v>41</v>
      </c>
      <c r="J128" s="49" t="s">
        <v>63</v>
      </c>
      <c r="K128" s="47" t="s">
        <v>14</v>
      </c>
      <c r="L128" s="47" t="s">
        <v>14</v>
      </c>
      <c r="M128" s="77" t="s">
        <v>62</v>
      </c>
    </row>
    <row r="129" spans="1:15" x14ac:dyDescent="0.35">
      <c r="B129" s="32"/>
      <c r="C129" s="32">
        <v>10</v>
      </c>
      <c r="D129" s="32">
        <v>5</v>
      </c>
      <c r="E129" s="32">
        <v>5</v>
      </c>
      <c r="F129" s="32">
        <v>5</v>
      </c>
      <c r="G129" s="32">
        <v>5</v>
      </c>
      <c r="H129" s="32">
        <v>20</v>
      </c>
    </row>
    <row r="130" spans="1:15" x14ac:dyDescent="0.35">
      <c r="A130" s="11"/>
      <c r="B130" s="34" t="s">
        <v>33</v>
      </c>
      <c r="C130" s="11"/>
      <c r="D130" s="11"/>
      <c r="E130" s="11"/>
      <c r="F130" s="11"/>
      <c r="G130" s="11"/>
      <c r="H130" s="11"/>
      <c r="I130" s="11"/>
      <c r="J130" s="50"/>
      <c r="K130" s="11"/>
      <c r="L130" s="11"/>
      <c r="M130" s="78"/>
      <c r="N130" s="138"/>
      <c r="O130" s="11"/>
    </row>
    <row r="131" spans="1:15" s="25" customFormat="1" ht="15" x14ac:dyDescent="0.25">
      <c r="A131" s="24"/>
      <c r="B131" s="35"/>
      <c r="C131" s="41"/>
      <c r="D131" s="41"/>
      <c r="E131" s="41"/>
      <c r="F131" s="41"/>
      <c r="G131" s="41"/>
      <c r="H131" s="24"/>
      <c r="I131" s="24"/>
      <c r="J131" s="395"/>
      <c r="K131" s="24"/>
      <c r="L131" s="24"/>
      <c r="M131" s="78"/>
      <c r="N131" s="273"/>
      <c r="O131" s="24"/>
    </row>
    <row r="132" spans="1:15" s="25" customFormat="1" ht="15" x14ac:dyDescent="0.25">
      <c r="A132" s="24"/>
      <c r="B132" s="35"/>
      <c r="C132" s="41"/>
      <c r="D132" s="41"/>
      <c r="E132" s="41"/>
      <c r="F132" s="41"/>
      <c r="G132" s="41"/>
      <c r="H132" s="24"/>
      <c r="I132" s="24"/>
      <c r="J132" s="396"/>
      <c r="K132" s="24"/>
      <c r="L132" s="24"/>
      <c r="M132" s="78"/>
      <c r="N132" s="273"/>
      <c r="O132" s="24"/>
    </row>
    <row r="133" spans="1:15" s="25" customFormat="1" ht="15" x14ac:dyDescent="0.25">
      <c r="A133" s="24"/>
      <c r="B133" s="35"/>
      <c r="C133" s="41"/>
      <c r="D133" s="41"/>
      <c r="E133" s="41"/>
      <c r="F133" s="41"/>
      <c r="G133" s="41"/>
      <c r="H133" s="24"/>
      <c r="I133" s="24"/>
      <c r="J133" s="396"/>
      <c r="K133" s="24"/>
      <c r="L133" s="24"/>
      <c r="M133" s="78"/>
      <c r="N133" s="273"/>
      <c r="O133" s="24"/>
    </row>
    <row r="134" spans="1:15" s="25" customFormat="1" ht="15" x14ac:dyDescent="0.25">
      <c r="A134" s="24"/>
      <c r="B134" s="35"/>
      <c r="C134" s="41"/>
      <c r="D134" s="41"/>
      <c r="E134" s="41"/>
      <c r="F134" s="41"/>
      <c r="G134" s="41"/>
      <c r="H134" s="24"/>
      <c r="I134" s="24"/>
      <c r="J134" s="396"/>
      <c r="K134" s="24"/>
      <c r="L134" s="24"/>
      <c r="M134" s="78"/>
      <c r="N134" s="273"/>
      <c r="O134" s="24"/>
    </row>
    <row r="135" spans="1:15" s="25" customFormat="1" ht="15" x14ac:dyDescent="0.25">
      <c r="A135" s="24"/>
      <c r="B135" s="35"/>
      <c r="C135" s="41"/>
      <c r="D135" s="41"/>
      <c r="E135" s="41"/>
      <c r="F135" s="41"/>
      <c r="G135" s="41"/>
      <c r="H135" s="24"/>
      <c r="I135" s="24"/>
      <c r="J135" s="397"/>
      <c r="K135" s="24"/>
      <c r="L135" s="24"/>
      <c r="M135" s="78"/>
      <c r="N135" s="273"/>
      <c r="O135" s="24"/>
    </row>
    <row r="136" spans="1:15" x14ac:dyDescent="0.35">
      <c r="A136" s="11"/>
      <c r="B136" s="34" t="s">
        <v>34</v>
      </c>
      <c r="C136" s="11"/>
      <c r="D136" s="11"/>
      <c r="E136" s="11"/>
      <c r="F136" s="11"/>
      <c r="G136" s="11"/>
      <c r="H136" s="11"/>
      <c r="I136" s="24" t="e">
        <f>(C136+D136+E136+#REF!+#REF!+F136+G136-H136)</f>
        <v>#REF!</v>
      </c>
      <c r="J136" s="50"/>
      <c r="K136" s="11"/>
      <c r="L136" s="11"/>
      <c r="M136" s="78"/>
      <c r="N136" s="138"/>
      <c r="O136" s="11"/>
    </row>
    <row r="137" spans="1:15" s="8" customFormat="1" ht="15" x14ac:dyDescent="0.25">
      <c r="A137" s="20"/>
      <c r="B137" s="37"/>
      <c r="C137" s="31"/>
      <c r="D137" s="31"/>
      <c r="E137" s="31"/>
      <c r="F137" s="31"/>
      <c r="G137" s="31"/>
      <c r="H137" s="20"/>
      <c r="I137" s="24"/>
      <c r="J137" s="398"/>
      <c r="K137" s="20"/>
      <c r="L137" s="20"/>
      <c r="M137" s="78"/>
      <c r="N137" s="274"/>
      <c r="O137" s="20"/>
    </row>
    <row r="138" spans="1:15" s="8" customFormat="1" ht="15" x14ac:dyDescent="0.25">
      <c r="A138" s="20"/>
      <c r="B138" s="37"/>
      <c r="C138" s="20"/>
      <c r="D138" s="20"/>
      <c r="E138" s="20"/>
      <c r="F138" s="20"/>
      <c r="G138" s="20"/>
      <c r="H138" s="20"/>
      <c r="I138" s="24"/>
      <c r="J138" s="399"/>
      <c r="K138" s="20"/>
      <c r="L138" s="20"/>
      <c r="M138" s="78"/>
      <c r="N138" s="274"/>
      <c r="O138" s="20"/>
    </row>
    <row r="139" spans="1:15" s="8" customFormat="1" ht="15" x14ac:dyDescent="0.25">
      <c r="A139" s="20"/>
      <c r="B139" s="37"/>
      <c r="C139" s="20"/>
      <c r="D139" s="20"/>
      <c r="E139" s="20"/>
      <c r="F139" s="20"/>
      <c r="G139" s="20"/>
      <c r="H139" s="20"/>
      <c r="I139" s="24"/>
      <c r="J139" s="399"/>
      <c r="K139" s="20"/>
      <c r="L139" s="20"/>
      <c r="M139" s="78"/>
      <c r="N139" s="274"/>
      <c r="O139" s="20"/>
    </row>
    <row r="140" spans="1:15" s="8" customFormat="1" ht="15" x14ac:dyDescent="0.25">
      <c r="A140" s="20"/>
      <c r="B140" s="37"/>
      <c r="C140" s="20"/>
      <c r="D140" s="20"/>
      <c r="E140" s="20"/>
      <c r="F140" s="20"/>
      <c r="G140" s="20"/>
      <c r="H140" s="20"/>
      <c r="I140" s="24"/>
      <c r="J140" s="399"/>
      <c r="K140" s="20"/>
      <c r="L140" s="20"/>
      <c r="M140" s="78"/>
      <c r="N140" s="274"/>
      <c r="O140" s="20"/>
    </row>
    <row r="141" spans="1:15" s="8" customFormat="1" ht="15" x14ac:dyDescent="0.25">
      <c r="A141" s="20"/>
      <c r="B141" s="37"/>
      <c r="C141" s="20"/>
      <c r="D141" s="20"/>
      <c r="E141" s="20"/>
      <c r="F141" s="20"/>
      <c r="G141" s="20"/>
      <c r="H141" s="20"/>
      <c r="I141" s="24"/>
      <c r="J141" s="400"/>
      <c r="K141" s="20"/>
      <c r="L141" s="20"/>
      <c r="M141" s="78"/>
      <c r="N141" s="274"/>
      <c r="O141" s="20"/>
    </row>
    <row r="142" spans="1:15" x14ac:dyDescent="0.35">
      <c r="A142" s="11"/>
      <c r="B142" s="33"/>
      <c r="C142" s="11"/>
      <c r="D142" s="11"/>
      <c r="E142" s="11"/>
      <c r="F142" s="11"/>
      <c r="G142" s="11"/>
      <c r="H142" s="11"/>
      <c r="I142" s="24"/>
      <c r="J142" s="50"/>
      <c r="K142" s="11"/>
      <c r="L142" s="11"/>
      <c r="M142" s="78"/>
      <c r="N142" s="138"/>
      <c r="O142" s="11"/>
    </row>
    <row r="143" spans="1:15" s="16" customFormat="1" ht="15" x14ac:dyDescent="0.25">
      <c r="A143" s="15"/>
      <c r="B143" s="40"/>
      <c r="C143" s="31"/>
      <c r="D143" s="31"/>
      <c r="E143" s="31"/>
      <c r="F143" s="31"/>
      <c r="G143" s="31"/>
      <c r="H143" s="15"/>
      <c r="I143" s="24"/>
      <c r="J143" s="401"/>
      <c r="K143" s="15"/>
      <c r="L143" s="15"/>
      <c r="M143" s="78"/>
      <c r="N143" s="275"/>
      <c r="O143" s="15"/>
    </row>
    <row r="144" spans="1:15" s="16" customFormat="1" ht="15" x14ac:dyDescent="0.25">
      <c r="A144" s="15"/>
      <c r="B144" s="40"/>
      <c r="C144" s="15"/>
      <c r="D144" s="15"/>
      <c r="E144" s="15"/>
      <c r="F144" s="15"/>
      <c r="G144" s="15"/>
      <c r="H144" s="15"/>
      <c r="I144" s="24"/>
      <c r="J144" s="402"/>
      <c r="K144" s="15"/>
      <c r="L144" s="15"/>
      <c r="M144" s="78"/>
      <c r="N144" s="275"/>
      <c r="O144" s="15"/>
    </row>
    <row r="145" spans="1:15" s="16" customFormat="1" ht="15" x14ac:dyDescent="0.25">
      <c r="A145" s="15"/>
      <c r="B145" s="40"/>
      <c r="C145" s="15"/>
      <c r="D145" s="15"/>
      <c r="E145" s="15"/>
      <c r="F145" s="15"/>
      <c r="G145" s="15"/>
      <c r="H145" s="15"/>
      <c r="I145" s="24"/>
      <c r="J145" s="402"/>
      <c r="K145" s="15"/>
      <c r="L145" s="15"/>
      <c r="M145" s="78"/>
      <c r="N145" s="275"/>
      <c r="O145" s="15"/>
    </row>
    <row r="146" spans="1:15" s="16" customFormat="1" ht="15" x14ac:dyDescent="0.25">
      <c r="A146" s="15"/>
      <c r="B146" s="40"/>
      <c r="C146" s="15"/>
      <c r="D146" s="15"/>
      <c r="E146" s="15"/>
      <c r="F146" s="15"/>
      <c r="G146" s="15"/>
      <c r="H146" s="15"/>
      <c r="I146" s="24"/>
      <c r="J146" s="402"/>
      <c r="K146" s="15"/>
      <c r="L146" s="15"/>
      <c r="M146" s="78"/>
      <c r="N146" s="275"/>
      <c r="O146" s="15"/>
    </row>
    <row r="147" spans="1:15" s="16" customFormat="1" ht="11.45" customHeight="1" x14ac:dyDescent="0.25">
      <c r="A147" s="15"/>
      <c r="B147" s="40"/>
      <c r="C147" s="15"/>
      <c r="D147" s="15"/>
      <c r="E147" s="15"/>
      <c r="F147" s="15"/>
      <c r="G147" s="15"/>
      <c r="H147" s="15"/>
      <c r="I147" s="24"/>
      <c r="J147" s="403"/>
      <c r="K147" s="15"/>
      <c r="L147" s="15"/>
      <c r="M147" s="78"/>
      <c r="N147" s="275"/>
      <c r="O147" s="15"/>
    </row>
    <row r="148" spans="1:15" s="14" customFormat="1" ht="11.45" customHeight="1" x14ac:dyDescent="0.25">
      <c r="A148" s="13"/>
      <c r="B148" s="36"/>
      <c r="C148" s="31"/>
      <c r="D148" s="31"/>
      <c r="E148" s="31"/>
      <c r="F148" s="31"/>
      <c r="G148" s="31"/>
      <c r="H148" s="13"/>
      <c r="I148" s="24"/>
      <c r="J148" s="404"/>
      <c r="K148" s="13"/>
      <c r="L148" s="13"/>
      <c r="M148" s="78"/>
      <c r="N148" s="276"/>
      <c r="O148" s="13"/>
    </row>
    <row r="149" spans="1:15" s="14" customFormat="1" ht="11.45" customHeight="1" x14ac:dyDescent="0.25">
      <c r="A149" s="13"/>
      <c r="B149" s="36"/>
      <c r="C149" s="13"/>
      <c r="D149" s="13"/>
      <c r="E149" s="13"/>
      <c r="F149" s="13"/>
      <c r="G149" s="13"/>
      <c r="H149" s="13"/>
      <c r="I149" s="24"/>
      <c r="J149" s="405"/>
      <c r="K149" s="13"/>
      <c r="L149" s="13"/>
      <c r="M149" s="78"/>
      <c r="N149" s="276"/>
      <c r="O149" s="13"/>
    </row>
    <row r="150" spans="1:15" s="14" customFormat="1" ht="11.45" customHeight="1" x14ac:dyDescent="0.25">
      <c r="A150" s="13"/>
      <c r="B150" s="36"/>
      <c r="C150" s="13"/>
      <c r="D150" s="13"/>
      <c r="E150" s="13"/>
      <c r="F150" s="13"/>
      <c r="G150" s="13"/>
      <c r="H150" s="13"/>
      <c r="I150" s="24"/>
      <c r="J150" s="405"/>
      <c r="K150" s="13"/>
      <c r="L150" s="13"/>
      <c r="M150" s="78"/>
      <c r="N150" s="276"/>
      <c r="O150" s="13"/>
    </row>
    <row r="151" spans="1:15" s="14" customFormat="1" ht="11.45" customHeight="1" x14ac:dyDescent="0.25">
      <c r="A151" s="13"/>
      <c r="B151" s="36"/>
      <c r="C151" s="13"/>
      <c r="D151" s="13"/>
      <c r="E151" s="13"/>
      <c r="F151" s="13"/>
      <c r="G151" s="13"/>
      <c r="H151" s="13"/>
      <c r="I151" s="24"/>
      <c r="J151" s="405"/>
      <c r="K151" s="13"/>
      <c r="L151" s="13"/>
      <c r="M151" s="78"/>
      <c r="N151" s="276"/>
      <c r="O151" s="13"/>
    </row>
    <row r="152" spans="1:15" s="14" customFormat="1" ht="11.45" customHeight="1" x14ac:dyDescent="0.25">
      <c r="A152" s="13"/>
      <c r="B152" s="36"/>
      <c r="C152" s="13"/>
      <c r="D152" s="13"/>
      <c r="E152" s="13"/>
      <c r="F152" s="13"/>
      <c r="G152" s="13"/>
      <c r="H152" s="13"/>
      <c r="I152" s="24"/>
      <c r="J152" s="406"/>
      <c r="K152" s="13"/>
      <c r="L152" s="13"/>
      <c r="M152" s="78"/>
      <c r="N152" s="276"/>
      <c r="O152" s="13"/>
    </row>
    <row r="153" spans="1:15" s="25" customFormat="1" ht="15" x14ac:dyDescent="0.25">
      <c r="A153" s="24"/>
      <c r="B153" s="35"/>
      <c r="C153" s="31"/>
      <c r="D153" s="31"/>
      <c r="E153" s="31"/>
      <c r="F153" s="31"/>
      <c r="G153" s="31"/>
      <c r="H153" s="24"/>
      <c r="I153" s="24"/>
      <c r="J153" s="395"/>
      <c r="K153" s="24"/>
      <c r="L153" s="24"/>
      <c r="M153" s="78"/>
      <c r="N153" s="273"/>
      <c r="O153" s="24"/>
    </row>
    <row r="154" spans="1:15" s="25" customFormat="1" ht="15" x14ac:dyDescent="0.25">
      <c r="A154" s="24"/>
      <c r="B154" s="35"/>
      <c r="C154" s="24"/>
      <c r="D154" s="24"/>
      <c r="E154" s="24"/>
      <c r="F154" s="24"/>
      <c r="G154" s="24"/>
      <c r="H154" s="24"/>
      <c r="I154" s="24"/>
      <c r="J154" s="396"/>
      <c r="K154" s="24"/>
      <c r="L154" s="24"/>
      <c r="M154" s="78"/>
      <c r="N154" s="273"/>
      <c r="O154" s="24"/>
    </row>
    <row r="155" spans="1:15" s="25" customFormat="1" ht="15" x14ac:dyDescent="0.25">
      <c r="A155" s="24"/>
      <c r="B155" s="35"/>
      <c r="C155" s="24"/>
      <c r="D155" s="24"/>
      <c r="E155" s="24"/>
      <c r="F155" s="24"/>
      <c r="G155" s="24"/>
      <c r="H155" s="24"/>
      <c r="I155" s="24"/>
      <c r="J155" s="396"/>
      <c r="K155" s="24"/>
      <c r="L155" s="24"/>
      <c r="M155" s="78"/>
      <c r="N155" s="273"/>
      <c r="O155" s="24"/>
    </row>
    <row r="156" spans="1:15" s="25" customFormat="1" ht="15" x14ac:dyDescent="0.25">
      <c r="A156" s="24"/>
      <c r="B156" s="35"/>
      <c r="C156" s="24"/>
      <c r="D156" s="24"/>
      <c r="E156" s="24"/>
      <c r="F156" s="24"/>
      <c r="G156" s="24"/>
      <c r="H156" s="24"/>
      <c r="I156" s="24"/>
      <c r="J156" s="396"/>
      <c r="K156" s="24"/>
      <c r="L156" s="24"/>
      <c r="M156" s="78"/>
      <c r="N156" s="273"/>
      <c r="O156" s="24"/>
    </row>
    <row r="157" spans="1:15" s="25" customFormat="1" ht="15" x14ac:dyDescent="0.25">
      <c r="A157" s="24"/>
      <c r="B157" s="35"/>
      <c r="C157" s="24"/>
      <c r="D157" s="24"/>
      <c r="E157" s="24"/>
      <c r="F157" s="24"/>
      <c r="G157" s="24"/>
      <c r="H157" s="24"/>
      <c r="I157" s="24"/>
      <c r="J157" s="397"/>
      <c r="K157" s="24"/>
      <c r="L157" s="24"/>
      <c r="M157" s="78"/>
      <c r="N157" s="273"/>
      <c r="O157" s="24"/>
    </row>
    <row r="158" spans="1:15" x14ac:dyDescent="0.35">
      <c r="A158" s="11"/>
      <c r="B158" s="34" t="s">
        <v>11</v>
      </c>
      <c r="C158" s="11"/>
      <c r="D158" s="11"/>
      <c r="E158" s="11"/>
      <c r="F158" s="11"/>
      <c r="G158" s="11"/>
      <c r="H158" s="11"/>
      <c r="I158" s="24" t="e">
        <f>(C158+D158+E158+#REF!+#REF!+F158+G158-H158)</f>
        <v>#REF!</v>
      </c>
      <c r="J158" s="50"/>
      <c r="K158" s="11"/>
      <c r="L158" s="11"/>
      <c r="M158" s="78"/>
      <c r="N158" s="138"/>
      <c r="O158" s="11"/>
    </row>
    <row r="159" spans="1:15" s="45" customFormat="1" ht="15" x14ac:dyDescent="0.25">
      <c r="A159" s="42"/>
      <c r="B159" s="43"/>
      <c r="C159" s="44"/>
      <c r="D159" s="44"/>
      <c r="E159" s="44"/>
      <c r="F159" s="44"/>
      <c r="G159" s="44"/>
      <c r="H159" s="42"/>
      <c r="I159" s="24"/>
      <c r="J159" s="390"/>
      <c r="K159" s="42"/>
      <c r="L159" s="42"/>
      <c r="M159" s="78"/>
      <c r="N159" s="277"/>
      <c r="O159" s="42"/>
    </row>
    <row r="160" spans="1:15" s="45" customFormat="1" ht="15" x14ac:dyDescent="0.25">
      <c r="A160" s="42"/>
      <c r="B160" s="43"/>
      <c r="C160" s="42"/>
      <c r="D160" s="42"/>
      <c r="E160" s="42"/>
      <c r="F160" s="42"/>
      <c r="G160" s="42"/>
      <c r="H160" s="42"/>
      <c r="I160" s="24"/>
      <c r="J160" s="391"/>
      <c r="K160" s="42"/>
      <c r="L160" s="42"/>
      <c r="M160" s="78"/>
      <c r="N160" s="277"/>
      <c r="O160" s="42"/>
    </row>
    <row r="161" spans="1:15" s="45" customFormat="1" ht="15" x14ac:dyDescent="0.25">
      <c r="A161" s="42"/>
      <c r="B161" s="43"/>
      <c r="C161" s="42"/>
      <c r="D161" s="42"/>
      <c r="E161" s="42"/>
      <c r="F161" s="42"/>
      <c r="G161" s="42"/>
      <c r="H161" s="42"/>
      <c r="I161" s="24"/>
      <c r="J161" s="391"/>
      <c r="K161" s="42"/>
      <c r="L161" s="42"/>
      <c r="M161" s="78"/>
      <c r="N161" s="277"/>
      <c r="O161" s="42"/>
    </row>
    <row r="162" spans="1:15" s="45" customFormat="1" ht="15" x14ac:dyDescent="0.25">
      <c r="A162" s="42"/>
      <c r="B162" s="43"/>
      <c r="C162" s="42"/>
      <c r="D162" s="42"/>
      <c r="E162" s="42"/>
      <c r="F162" s="42"/>
      <c r="G162" s="42"/>
      <c r="H162" s="42"/>
      <c r="I162" s="24"/>
      <c r="J162" s="391"/>
      <c r="K162" s="42"/>
      <c r="L162" s="42"/>
      <c r="M162" s="78"/>
      <c r="N162" s="277"/>
      <c r="O162" s="42"/>
    </row>
    <row r="163" spans="1:15" s="45" customFormat="1" ht="15" x14ac:dyDescent="0.25">
      <c r="A163" s="42"/>
      <c r="B163" s="43"/>
      <c r="C163" s="42"/>
      <c r="D163" s="42"/>
      <c r="E163" s="42"/>
      <c r="F163" s="42"/>
      <c r="G163" s="42"/>
      <c r="H163" s="42"/>
      <c r="I163" s="24"/>
      <c r="J163" s="392"/>
      <c r="K163" s="42"/>
      <c r="L163" s="42"/>
      <c r="M163" s="78"/>
      <c r="N163" s="277"/>
      <c r="O163" s="42"/>
    </row>
    <row r="164" spans="1:15" s="16" customFormat="1" ht="15" x14ac:dyDescent="0.25">
      <c r="A164" s="15"/>
      <c r="B164" s="40"/>
      <c r="C164" s="31"/>
      <c r="D164" s="31"/>
      <c r="E164" s="31"/>
      <c r="F164" s="31"/>
      <c r="G164" s="31"/>
      <c r="H164" s="15"/>
      <c r="I164" s="24"/>
      <c r="J164" s="401"/>
      <c r="K164" s="15"/>
      <c r="L164" s="15"/>
      <c r="M164" s="78"/>
      <c r="N164" s="275"/>
      <c r="O164" s="15"/>
    </row>
    <row r="165" spans="1:15" s="16" customFormat="1" ht="15" x14ac:dyDescent="0.25">
      <c r="A165" s="15"/>
      <c r="B165" s="40"/>
      <c r="H165" s="15"/>
      <c r="I165" s="24"/>
      <c r="J165" s="402"/>
      <c r="K165" s="15"/>
      <c r="L165" s="15"/>
      <c r="M165" s="78"/>
      <c r="N165" s="275"/>
      <c r="O165" s="15"/>
    </row>
    <row r="166" spans="1:15" s="16" customFormat="1" ht="15" x14ac:dyDescent="0.25">
      <c r="A166" s="15"/>
      <c r="B166" s="40"/>
      <c r="C166" s="15"/>
      <c r="D166" s="15"/>
      <c r="E166" s="15"/>
      <c r="F166" s="15"/>
      <c r="G166" s="15"/>
      <c r="H166" s="15"/>
      <c r="I166" s="24"/>
      <c r="J166" s="402"/>
      <c r="K166" s="15"/>
      <c r="L166" s="15"/>
      <c r="M166" s="78"/>
      <c r="N166" s="275"/>
      <c r="O166" s="15"/>
    </row>
    <row r="167" spans="1:15" s="16" customFormat="1" ht="15" x14ac:dyDescent="0.25">
      <c r="A167" s="15"/>
      <c r="B167" s="40"/>
      <c r="C167" s="15"/>
      <c r="D167" s="15"/>
      <c r="E167" s="15"/>
      <c r="F167" s="15"/>
      <c r="G167" s="15"/>
      <c r="H167" s="15"/>
      <c r="I167" s="24"/>
      <c r="J167" s="402"/>
      <c r="K167" s="15"/>
      <c r="L167" s="15"/>
      <c r="M167" s="78"/>
      <c r="N167" s="275"/>
      <c r="O167" s="15"/>
    </row>
    <row r="168" spans="1:15" s="16" customFormat="1" ht="15" x14ac:dyDescent="0.25">
      <c r="A168" s="15"/>
      <c r="B168" s="40"/>
      <c r="C168" s="15"/>
      <c r="D168" s="15"/>
      <c r="E168" s="15"/>
      <c r="F168" s="15"/>
      <c r="G168" s="15"/>
      <c r="H168" s="15"/>
      <c r="I168" s="24"/>
      <c r="J168" s="403"/>
      <c r="K168" s="15"/>
      <c r="L168" s="15"/>
      <c r="M168" s="78"/>
      <c r="N168" s="275"/>
      <c r="O168" s="15"/>
    </row>
    <row r="169" spans="1:15" s="22" customFormat="1" ht="15" x14ac:dyDescent="0.25">
      <c r="A169" s="21"/>
      <c r="B169" s="38"/>
      <c r="C169" s="31"/>
      <c r="D169" s="31"/>
      <c r="E169" s="31"/>
      <c r="F169" s="31"/>
      <c r="G169" s="31"/>
      <c r="H169" s="21"/>
      <c r="I169" s="24"/>
      <c r="J169" s="407"/>
      <c r="K169" s="21"/>
      <c r="L169" s="21"/>
      <c r="M169" s="78"/>
      <c r="N169" s="278"/>
      <c r="O169" s="21"/>
    </row>
    <row r="170" spans="1:15" s="22" customFormat="1" ht="15" x14ac:dyDescent="0.25">
      <c r="A170" s="21"/>
      <c r="B170" s="38"/>
      <c r="C170" s="21"/>
      <c r="D170" s="21"/>
      <c r="E170" s="21"/>
      <c r="F170" s="21"/>
      <c r="G170" s="21"/>
      <c r="H170" s="21"/>
      <c r="I170" s="24"/>
      <c r="J170" s="408"/>
      <c r="K170" s="21"/>
      <c r="L170" s="21"/>
      <c r="M170" s="78"/>
      <c r="N170" s="278"/>
      <c r="O170" s="21"/>
    </row>
    <row r="171" spans="1:15" s="22" customFormat="1" ht="15" x14ac:dyDescent="0.25">
      <c r="A171" s="21"/>
      <c r="B171" s="38"/>
      <c r="C171" s="21"/>
      <c r="D171" s="21"/>
      <c r="E171" s="21"/>
      <c r="F171" s="21"/>
      <c r="G171" s="21"/>
      <c r="H171" s="21"/>
      <c r="I171" s="24"/>
      <c r="J171" s="408"/>
      <c r="K171" s="21"/>
      <c r="L171" s="21"/>
      <c r="M171" s="78"/>
      <c r="N171" s="278"/>
      <c r="O171" s="21"/>
    </row>
    <row r="172" spans="1:15" s="22" customFormat="1" ht="15" x14ac:dyDescent="0.25">
      <c r="A172" s="21"/>
      <c r="B172" s="38"/>
      <c r="C172" s="21"/>
      <c r="D172" s="21"/>
      <c r="E172" s="21"/>
      <c r="F172" s="21"/>
      <c r="G172" s="21"/>
      <c r="H172" s="21"/>
      <c r="I172" s="24"/>
      <c r="J172" s="408"/>
      <c r="K172" s="21"/>
      <c r="L172" s="21"/>
      <c r="M172" s="78"/>
      <c r="N172" s="278"/>
      <c r="O172" s="21"/>
    </row>
    <row r="173" spans="1:15" s="22" customFormat="1" ht="15" x14ac:dyDescent="0.25">
      <c r="A173" s="21"/>
      <c r="B173" s="38"/>
      <c r="C173" s="21"/>
      <c r="D173" s="21"/>
      <c r="E173" s="21"/>
      <c r="F173" s="21"/>
      <c r="G173" s="21"/>
      <c r="H173" s="21"/>
      <c r="I173" s="24"/>
      <c r="J173" s="409"/>
      <c r="K173" s="21"/>
      <c r="L173" s="21"/>
      <c r="M173" s="78"/>
      <c r="N173" s="278"/>
      <c r="O173" s="21"/>
    </row>
    <row r="174" spans="1:15" s="16" customFormat="1" ht="15" x14ac:dyDescent="0.25">
      <c r="A174" s="15"/>
      <c r="B174" s="40"/>
      <c r="C174" s="31"/>
      <c r="D174" s="31"/>
      <c r="E174" s="31"/>
      <c r="F174" s="31"/>
      <c r="G174" s="31"/>
      <c r="H174" s="15"/>
      <c r="I174" s="24"/>
      <c r="J174" s="401"/>
      <c r="K174" s="15"/>
      <c r="L174" s="15"/>
      <c r="M174" s="78"/>
      <c r="N174" s="275"/>
      <c r="O174" s="15"/>
    </row>
    <row r="175" spans="1:15" s="16" customFormat="1" ht="15" x14ac:dyDescent="0.25">
      <c r="A175" s="15"/>
      <c r="B175" s="40"/>
      <c r="C175" s="15"/>
      <c r="D175" s="15"/>
      <c r="E175" s="15"/>
      <c r="F175" s="15"/>
      <c r="G175" s="15"/>
      <c r="H175" s="15"/>
      <c r="I175" s="24"/>
      <c r="J175" s="402"/>
      <c r="K175" s="15"/>
      <c r="L175" s="15"/>
      <c r="M175" s="78"/>
      <c r="N175" s="275"/>
      <c r="O175" s="15"/>
    </row>
    <row r="176" spans="1:15" s="16" customFormat="1" ht="15" x14ac:dyDescent="0.25">
      <c r="A176" s="15"/>
      <c r="B176" s="40"/>
      <c r="C176" s="15"/>
      <c r="D176" s="15"/>
      <c r="E176" s="15"/>
      <c r="F176" s="15"/>
      <c r="G176" s="15"/>
      <c r="H176" s="15"/>
      <c r="I176" s="24"/>
      <c r="J176" s="402"/>
      <c r="K176" s="15"/>
      <c r="L176" s="15"/>
      <c r="M176" s="78"/>
      <c r="N176" s="275"/>
      <c r="O176" s="15"/>
    </row>
    <row r="177" spans="1:15" s="16" customFormat="1" ht="15" x14ac:dyDescent="0.25">
      <c r="A177" s="15"/>
      <c r="B177" s="40"/>
      <c r="C177" s="15"/>
      <c r="D177" s="15"/>
      <c r="E177" s="15"/>
      <c r="F177" s="15"/>
      <c r="G177" s="15"/>
      <c r="H177" s="15"/>
      <c r="I177" s="24"/>
      <c r="J177" s="402"/>
      <c r="K177" s="15"/>
      <c r="L177" s="15"/>
      <c r="M177" s="78"/>
      <c r="N177" s="275"/>
      <c r="O177" s="15"/>
    </row>
    <row r="178" spans="1:15" s="16" customFormat="1" ht="15" x14ac:dyDescent="0.25">
      <c r="A178" s="15"/>
      <c r="B178" s="40"/>
      <c r="C178" s="15"/>
      <c r="D178" s="15"/>
      <c r="E178" s="15"/>
      <c r="F178" s="15"/>
      <c r="G178" s="15"/>
      <c r="H178" s="15"/>
      <c r="I178" s="24"/>
      <c r="J178" s="403"/>
      <c r="K178" s="15"/>
      <c r="L178" s="15"/>
      <c r="M178" s="78"/>
      <c r="N178" s="275"/>
      <c r="O178" s="15"/>
    </row>
    <row r="179" spans="1:15" s="14" customFormat="1" ht="15" x14ac:dyDescent="0.25">
      <c r="A179" s="13"/>
      <c r="B179" s="36"/>
      <c r="C179" s="31"/>
      <c r="D179" s="31"/>
      <c r="E179" s="31"/>
      <c r="F179" s="31"/>
      <c r="G179" s="31"/>
      <c r="H179" s="13"/>
      <c r="I179" s="24"/>
      <c r="J179" s="404"/>
      <c r="K179" s="13"/>
      <c r="L179" s="13"/>
      <c r="M179" s="78"/>
      <c r="N179" s="276"/>
      <c r="O179" s="13"/>
    </row>
    <row r="180" spans="1:15" s="14" customFormat="1" ht="15" x14ac:dyDescent="0.25">
      <c r="A180" s="13"/>
      <c r="B180" s="36"/>
      <c r="C180" s="13"/>
      <c r="D180" s="13"/>
      <c r="E180" s="13"/>
      <c r="F180" s="13"/>
      <c r="G180" s="13"/>
      <c r="H180" s="13"/>
      <c r="I180" s="24"/>
      <c r="J180" s="405"/>
      <c r="K180" s="13"/>
      <c r="L180" s="13"/>
      <c r="M180" s="78"/>
      <c r="N180" s="276"/>
      <c r="O180" s="13"/>
    </row>
    <row r="181" spans="1:15" s="14" customFormat="1" ht="15" x14ac:dyDescent="0.25">
      <c r="A181" s="13"/>
      <c r="B181" s="36"/>
      <c r="C181" s="13"/>
      <c r="D181" s="13"/>
      <c r="E181" s="13"/>
      <c r="F181" s="13"/>
      <c r="G181" s="13"/>
      <c r="H181" s="13"/>
      <c r="I181" s="24"/>
      <c r="J181" s="405"/>
      <c r="K181" s="13"/>
      <c r="L181" s="13"/>
      <c r="M181" s="78"/>
      <c r="N181" s="276"/>
      <c r="O181" s="13"/>
    </row>
    <row r="182" spans="1:15" s="14" customFormat="1" ht="15" x14ac:dyDescent="0.25">
      <c r="A182" s="13"/>
      <c r="B182" s="36"/>
      <c r="C182" s="13"/>
      <c r="D182" s="13"/>
      <c r="E182" s="13"/>
      <c r="F182" s="13"/>
      <c r="G182" s="13"/>
      <c r="H182" s="13"/>
      <c r="I182" s="24"/>
      <c r="J182" s="405"/>
      <c r="K182" s="13"/>
      <c r="L182" s="13"/>
      <c r="M182" s="78"/>
      <c r="N182" s="276"/>
      <c r="O182" s="13"/>
    </row>
    <row r="183" spans="1:15" s="14" customFormat="1" ht="15" x14ac:dyDescent="0.25">
      <c r="A183" s="13"/>
      <c r="B183" s="36"/>
      <c r="C183" s="13"/>
      <c r="D183" s="13"/>
      <c r="E183" s="13"/>
      <c r="F183" s="13"/>
      <c r="G183" s="13"/>
      <c r="H183" s="13"/>
      <c r="I183" s="24"/>
      <c r="J183" s="406"/>
      <c r="K183" s="13"/>
      <c r="L183" s="13"/>
      <c r="M183" s="78"/>
      <c r="N183" s="276"/>
      <c r="O183" s="13"/>
    </row>
    <row r="184" spans="1:15" s="16" customFormat="1" ht="15" x14ac:dyDescent="0.25">
      <c r="A184" s="15"/>
      <c r="B184" s="40"/>
      <c r="C184" s="31"/>
      <c r="D184" s="31"/>
      <c r="E184" s="31"/>
      <c r="F184" s="31"/>
      <c r="G184" s="31"/>
      <c r="H184" s="15"/>
      <c r="I184" s="24"/>
      <c r="J184" s="401"/>
      <c r="K184" s="15"/>
      <c r="L184" s="15"/>
      <c r="M184" s="78"/>
      <c r="N184" s="275"/>
      <c r="O184" s="15"/>
    </row>
    <row r="185" spans="1:15" s="16" customFormat="1" ht="15" x14ac:dyDescent="0.25">
      <c r="A185" s="15"/>
      <c r="B185" s="40"/>
      <c r="C185" s="15"/>
      <c r="D185" s="15"/>
      <c r="E185" s="15"/>
      <c r="F185" s="15"/>
      <c r="G185" s="15"/>
      <c r="H185" s="15"/>
      <c r="I185" s="24"/>
      <c r="J185" s="402"/>
      <c r="K185" s="15"/>
      <c r="L185" s="15"/>
      <c r="M185" s="78"/>
      <c r="N185" s="275"/>
      <c r="O185" s="15"/>
    </row>
    <row r="186" spans="1:15" s="16" customFormat="1" ht="15" x14ac:dyDescent="0.25">
      <c r="A186" s="15"/>
      <c r="B186" s="40"/>
      <c r="C186" s="15"/>
      <c r="D186" s="15"/>
      <c r="E186" s="15"/>
      <c r="F186" s="15"/>
      <c r="G186" s="15"/>
      <c r="H186" s="15"/>
      <c r="I186" s="24"/>
      <c r="J186" s="402"/>
      <c r="K186" s="15"/>
      <c r="L186" s="15"/>
      <c r="M186" s="78"/>
      <c r="N186" s="275"/>
      <c r="O186" s="15"/>
    </row>
    <row r="187" spans="1:15" s="16" customFormat="1" ht="15" x14ac:dyDescent="0.25">
      <c r="A187" s="15"/>
      <c r="B187" s="40"/>
      <c r="C187" s="15"/>
      <c r="D187" s="15"/>
      <c r="E187" s="15"/>
      <c r="F187" s="15"/>
      <c r="G187" s="15"/>
      <c r="H187" s="15"/>
      <c r="I187" s="24"/>
      <c r="J187" s="402"/>
      <c r="K187" s="15"/>
      <c r="L187" s="15"/>
      <c r="M187" s="78"/>
      <c r="N187" s="275"/>
      <c r="O187" s="15"/>
    </row>
    <row r="188" spans="1:15" s="16" customFormat="1" ht="15" x14ac:dyDescent="0.25">
      <c r="A188" s="15"/>
      <c r="B188" s="40"/>
      <c r="C188" s="15"/>
      <c r="D188" s="15"/>
      <c r="E188" s="15"/>
      <c r="F188" s="15"/>
      <c r="G188" s="15"/>
      <c r="H188" s="15"/>
      <c r="I188" s="24"/>
      <c r="J188" s="403"/>
      <c r="K188" s="15"/>
      <c r="L188" s="15"/>
      <c r="M188" s="78"/>
      <c r="N188" s="275"/>
      <c r="O188" s="15"/>
    </row>
    <row r="189" spans="1:15" s="14" customFormat="1" ht="15" x14ac:dyDescent="0.25">
      <c r="A189" s="13"/>
      <c r="B189" s="36"/>
      <c r="C189" s="31"/>
      <c r="D189" s="31"/>
      <c r="E189" s="31"/>
      <c r="F189" s="31"/>
      <c r="G189" s="31"/>
      <c r="H189" s="13"/>
      <c r="I189" s="24"/>
      <c r="J189" s="404"/>
      <c r="K189" s="13"/>
      <c r="L189" s="13"/>
      <c r="M189" s="78"/>
      <c r="N189" s="276"/>
      <c r="O189" s="13"/>
    </row>
    <row r="190" spans="1:15" s="14" customFormat="1" ht="15" x14ac:dyDescent="0.25">
      <c r="A190" s="13"/>
      <c r="B190" s="36"/>
      <c r="C190" s="13"/>
      <c r="D190" s="13"/>
      <c r="E190" s="13"/>
      <c r="F190" s="13"/>
      <c r="G190" s="13"/>
      <c r="H190" s="13"/>
      <c r="I190" s="24"/>
      <c r="J190" s="405"/>
      <c r="K190" s="13"/>
      <c r="L190" s="13"/>
      <c r="M190" s="78"/>
      <c r="N190" s="276"/>
      <c r="O190" s="13"/>
    </row>
    <row r="191" spans="1:15" s="14" customFormat="1" ht="15" x14ac:dyDescent="0.25">
      <c r="A191" s="13"/>
      <c r="B191" s="36"/>
      <c r="C191" s="13"/>
      <c r="D191" s="13"/>
      <c r="E191" s="13"/>
      <c r="F191" s="13"/>
      <c r="G191" s="13"/>
      <c r="H191" s="13"/>
      <c r="I191" s="24"/>
      <c r="J191" s="405"/>
      <c r="K191" s="13"/>
      <c r="L191" s="13"/>
      <c r="M191" s="78"/>
      <c r="N191" s="276"/>
      <c r="O191" s="13"/>
    </row>
    <row r="192" spans="1:15" s="14" customFormat="1" ht="15" x14ac:dyDescent="0.25">
      <c r="A192" s="13"/>
      <c r="B192" s="36"/>
      <c r="C192" s="13"/>
      <c r="D192" s="13"/>
      <c r="E192" s="13"/>
      <c r="F192" s="13"/>
      <c r="G192" s="13"/>
      <c r="H192" s="13"/>
      <c r="I192" s="24"/>
      <c r="J192" s="405"/>
      <c r="K192" s="13"/>
      <c r="L192" s="13"/>
      <c r="M192" s="78"/>
      <c r="N192" s="276"/>
      <c r="O192" s="13"/>
    </row>
    <row r="193" spans="1:15" ht="13.9" customHeight="1" x14ac:dyDescent="0.25">
      <c r="A193" s="11"/>
      <c r="B193" s="33"/>
      <c r="C193" s="11"/>
      <c r="D193" s="11"/>
      <c r="E193" s="11"/>
      <c r="F193" s="11"/>
      <c r="G193" s="11"/>
      <c r="H193" s="11"/>
      <c r="I193" s="24"/>
      <c r="J193" s="406"/>
      <c r="K193" s="11"/>
      <c r="L193" s="11"/>
      <c r="M193" s="78"/>
      <c r="N193" s="138"/>
      <c r="O193" s="11"/>
    </row>
    <row r="194" spans="1:15" s="22" customFormat="1" ht="15" x14ac:dyDescent="0.25">
      <c r="A194" s="21"/>
      <c r="B194" s="38"/>
      <c r="C194" s="46"/>
      <c r="D194" s="46"/>
      <c r="E194" s="46"/>
      <c r="F194" s="46"/>
      <c r="G194" s="46"/>
      <c r="H194" s="21"/>
      <c r="I194" s="24"/>
      <c r="J194" s="407"/>
      <c r="K194" s="21"/>
      <c r="L194" s="21"/>
      <c r="M194" s="78"/>
      <c r="N194" s="278"/>
      <c r="O194" s="21"/>
    </row>
    <row r="195" spans="1:15" s="22" customFormat="1" ht="15" x14ac:dyDescent="0.25">
      <c r="A195" s="21"/>
      <c r="B195" s="38"/>
      <c r="I195" s="24"/>
      <c r="J195" s="408"/>
      <c r="K195" s="21"/>
      <c r="L195" s="21"/>
      <c r="M195" s="78"/>
      <c r="N195" s="278"/>
      <c r="O195" s="21"/>
    </row>
    <row r="196" spans="1:15" s="22" customFormat="1" ht="15" x14ac:dyDescent="0.25">
      <c r="A196" s="21"/>
      <c r="B196" s="38"/>
      <c r="C196" s="21"/>
      <c r="D196" s="21"/>
      <c r="E196" s="21"/>
      <c r="F196" s="21"/>
      <c r="G196" s="21"/>
      <c r="H196" s="21"/>
      <c r="I196" s="24"/>
      <c r="J196" s="408"/>
      <c r="K196" s="21"/>
      <c r="L196" s="21"/>
      <c r="M196" s="78"/>
      <c r="N196" s="278"/>
      <c r="O196" s="21"/>
    </row>
    <row r="197" spans="1:15" s="22" customFormat="1" ht="15" x14ac:dyDescent="0.25">
      <c r="A197" s="21"/>
      <c r="B197" s="38"/>
      <c r="C197" s="21"/>
      <c r="D197" s="21"/>
      <c r="E197" s="21"/>
      <c r="F197" s="21"/>
      <c r="G197" s="21"/>
      <c r="H197" s="21"/>
      <c r="I197" s="24"/>
      <c r="J197" s="408"/>
      <c r="K197" s="21"/>
      <c r="L197" s="21"/>
      <c r="M197" s="78"/>
      <c r="N197" s="278"/>
      <c r="O197" s="21"/>
    </row>
    <row r="198" spans="1:15" s="22" customFormat="1" ht="15" x14ac:dyDescent="0.25">
      <c r="A198" s="21"/>
      <c r="B198" s="38"/>
      <c r="C198" s="18"/>
      <c r="D198" s="18"/>
      <c r="E198" s="18"/>
      <c r="F198" s="18"/>
      <c r="G198" s="18"/>
      <c r="H198" s="21"/>
      <c r="I198" s="24"/>
      <c r="J198" s="409"/>
      <c r="K198" s="21"/>
      <c r="L198" s="21"/>
      <c r="M198" s="78"/>
      <c r="N198" s="278"/>
      <c r="O198" s="21"/>
    </row>
    <row r="199" spans="1:15" s="39" customFormat="1" x14ac:dyDescent="0.35">
      <c r="A199" s="17"/>
      <c r="B199" s="34" t="s">
        <v>40</v>
      </c>
      <c r="C199" s="17"/>
      <c r="D199" s="17"/>
      <c r="E199" s="17"/>
      <c r="F199" s="17"/>
      <c r="G199" s="17"/>
      <c r="H199" s="17"/>
      <c r="I199" s="24" t="e">
        <f>(C199+D199+E199+#REF!+#REF!+F199+G199-H199)</f>
        <v>#REF!</v>
      </c>
      <c r="J199" s="51"/>
      <c r="K199" s="17"/>
      <c r="L199" s="17"/>
      <c r="M199" s="78"/>
      <c r="N199" s="279"/>
      <c r="O199" s="17"/>
    </row>
    <row r="200" spans="1:15" s="9" customFormat="1" ht="15" x14ac:dyDescent="0.25">
      <c r="A200" s="12"/>
      <c r="B200" s="53"/>
      <c r="C200" s="54"/>
      <c r="D200" s="54"/>
      <c r="E200" s="54"/>
      <c r="F200" s="54"/>
      <c r="G200" s="54"/>
      <c r="H200" s="12"/>
      <c r="I200" s="12"/>
      <c r="J200" s="410"/>
      <c r="K200" s="12"/>
      <c r="L200" s="12"/>
      <c r="M200" s="78"/>
      <c r="N200" s="280"/>
      <c r="O200" s="12"/>
    </row>
    <row r="201" spans="1:15" s="9" customFormat="1" ht="15" x14ac:dyDescent="0.25">
      <c r="A201" s="12"/>
      <c r="B201" s="53"/>
      <c r="C201" s="12"/>
      <c r="D201" s="12"/>
      <c r="E201" s="12"/>
      <c r="F201" s="12"/>
      <c r="G201" s="12"/>
      <c r="H201" s="12"/>
      <c r="I201" s="12"/>
      <c r="J201" s="411"/>
      <c r="K201" s="12"/>
      <c r="L201" s="12"/>
      <c r="M201" s="78"/>
      <c r="N201" s="280"/>
      <c r="O201" s="12"/>
    </row>
    <row r="202" spans="1:15" s="9" customFormat="1" ht="15" x14ac:dyDescent="0.25">
      <c r="A202" s="12"/>
      <c r="B202" s="53"/>
      <c r="C202" s="12"/>
      <c r="D202" s="12"/>
      <c r="E202" s="12"/>
      <c r="F202" s="12"/>
      <c r="G202" s="12"/>
      <c r="H202" s="12"/>
      <c r="I202" s="12"/>
      <c r="J202" s="411"/>
      <c r="K202" s="12"/>
      <c r="L202" s="12"/>
      <c r="M202" s="78"/>
      <c r="N202" s="280"/>
      <c r="O202" s="12"/>
    </row>
    <row r="203" spans="1:15" s="9" customFormat="1" ht="15" x14ac:dyDescent="0.25">
      <c r="A203" s="12"/>
      <c r="B203" s="53"/>
      <c r="C203" s="12"/>
      <c r="D203" s="12"/>
      <c r="E203" s="12"/>
      <c r="F203" s="12"/>
      <c r="G203" s="12"/>
      <c r="H203" s="12"/>
      <c r="I203" s="12"/>
      <c r="J203" s="411"/>
      <c r="K203" s="12"/>
      <c r="L203" s="12"/>
      <c r="M203" s="78"/>
      <c r="N203" s="280"/>
      <c r="O203" s="12"/>
    </row>
    <row r="204" spans="1:15" s="9" customFormat="1" ht="15" x14ac:dyDescent="0.25">
      <c r="A204" s="12"/>
      <c r="B204" s="53"/>
      <c r="C204" s="12"/>
      <c r="D204" s="12"/>
      <c r="E204" s="12"/>
      <c r="F204" s="12"/>
      <c r="G204" s="12"/>
      <c r="H204" s="12"/>
      <c r="I204" s="12"/>
      <c r="J204" s="412"/>
      <c r="K204" s="12"/>
      <c r="L204" s="12"/>
      <c r="M204" s="78"/>
      <c r="N204" s="280"/>
      <c r="O204" s="12"/>
    </row>
    <row r="205" spans="1:15" s="25" customFormat="1" ht="15" x14ac:dyDescent="0.25">
      <c r="A205" s="24"/>
      <c r="B205" s="35"/>
      <c r="C205" s="31"/>
      <c r="D205" s="31"/>
      <c r="E205" s="31"/>
      <c r="F205" s="31"/>
      <c r="G205" s="31"/>
      <c r="H205" s="24"/>
      <c r="I205" s="24"/>
      <c r="J205" s="395"/>
      <c r="K205" s="24"/>
      <c r="L205" s="24"/>
      <c r="M205" s="78"/>
      <c r="N205" s="273"/>
      <c r="O205" s="24"/>
    </row>
    <row r="206" spans="1:15" s="25" customFormat="1" ht="15" x14ac:dyDescent="0.25">
      <c r="A206" s="24"/>
      <c r="B206" s="35"/>
      <c r="C206" s="24"/>
      <c r="D206" s="24"/>
      <c r="E206" s="24"/>
      <c r="F206" s="24"/>
      <c r="G206" s="24"/>
      <c r="H206" s="24"/>
      <c r="I206" s="24"/>
      <c r="J206" s="396"/>
      <c r="K206" s="24"/>
      <c r="L206" s="24"/>
      <c r="M206" s="78"/>
      <c r="N206" s="273"/>
      <c r="O206" s="24"/>
    </row>
    <row r="207" spans="1:15" s="25" customFormat="1" ht="15" x14ac:dyDescent="0.25">
      <c r="A207" s="24"/>
      <c r="B207" s="35"/>
      <c r="C207" s="24"/>
      <c r="D207" s="24"/>
      <c r="E207" s="24"/>
      <c r="F207" s="24"/>
      <c r="G207" s="24"/>
      <c r="H207" s="24"/>
      <c r="I207" s="24"/>
      <c r="J207" s="396"/>
      <c r="K207" s="24"/>
      <c r="L207" s="24"/>
      <c r="M207" s="78"/>
      <c r="N207" s="273"/>
      <c r="O207" s="24"/>
    </row>
    <row r="208" spans="1:15" s="25" customFormat="1" ht="15" x14ac:dyDescent="0.25">
      <c r="A208" s="24"/>
      <c r="B208" s="35"/>
      <c r="C208" s="24"/>
      <c r="D208" s="24"/>
      <c r="E208" s="24"/>
      <c r="F208" s="24"/>
      <c r="G208" s="24"/>
      <c r="H208" s="24"/>
      <c r="I208" s="24"/>
      <c r="J208" s="396"/>
      <c r="K208" s="24"/>
      <c r="L208" s="24"/>
      <c r="M208" s="78"/>
      <c r="N208" s="273"/>
      <c r="O208" s="24"/>
    </row>
    <row r="209" spans="1:15" s="25" customFormat="1" ht="15" x14ac:dyDescent="0.25">
      <c r="A209" s="24"/>
      <c r="B209" s="35"/>
      <c r="C209" s="24"/>
      <c r="D209" s="24"/>
      <c r="E209" s="24"/>
      <c r="F209" s="24"/>
      <c r="G209" s="24"/>
      <c r="H209" s="24"/>
      <c r="I209" s="24"/>
      <c r="J209" s="397"/>
      <c r="K209" s="24"/>
      <c r="L209" s="24"/>
      <c r="M209" s="78"/>
      <c r="N209" s="273"/>
      <c r="O209" s="24"/>
    </row>
    <row r="210" spans="1:15" s="14" customFormat="1" ht="15" x14ac:dyDescent="0.25">
      <c r="A210" s="13"/>
      <c r="B210" s="36"/>
      <c r="C210" s="31"/>
      <c r="D210" s="31"/>
      <c r="E210" s="31"/>
      <c r="F210" s="31"/>
      <c r="G210" s="31"/>
      <c r="H210" s="13"/>
      <c r="I210" s="24"/>
      <c r="J210" s="404"/>
      <c r="K210" s="13"/>
      <c r="L210" s="13"/>
      <c r="M210" s="78"/>
      <c r="N210" s="276"/>
      <c r="O210" s="13"/>
    </row>
    <row r="211" spans="1:15" s="14" customFormat="1" ht="15" x14ac:dyDescent="0.25">
      <c r="A211" s="13"/>
      <c r="B211" s="36"/>
      <c r="C211" s="13"/>
      <c r="D211" s="13"/>
      <c r="E211" s="13"/>
      <c r="F211" s="13"/>
      <c r="G211" s="13"/>
      <c r="H211" s="13"/>
      <c r="I211" s="24"/>
      <c r="J211" s="405"/>
      <c r="K211" s="13"/>
      <c r="L211" s="13"/>
      <c r="M211" s="78"/>
      <c r="N211" s="276"/>
      <c r="O211" s="13"/>
    </row>
    <row r="212" spans="1:15" s="14" customFormat="1" ht="15" x14ac:dyDescent="0.25">
      <c r="A212" s="13"/>
      <c r="B212" s="36"/>
      <c r="C212" s="13"/>
      <c r="D212" s="13"/>
      <c r="E212" s="13"/>
      <c r="F212" s="13"/>
      <c r="G212" s="13"/>
      <c r="H212" s="13"/>
      <c r="I212" s="24"/>
      <c r="J212" s="405"/>
      <c r="K212" s="13"/>
      <c r="L212" s="13"/>
      <c r="M212" s="78"/>
      <c r="N212" s="276"/>
      <c r="O212" s="13"/>
    </row>
    <row r="213" spans="1:15" s="14" customFormat="1" ht="15" x14ac:dyDescent="0.25">
      <c r="A213" s="13"/>
      <c r="B213" s="36"/>
      <c r="C213" s="13"/>
      <c r="D213" s="13"/>
      <c r="E213" s="13"/>
      <c r="F213" s="13"/>
      <c r="G213" s="13"/>
      <c r="H213" s="13"/>
      <c r="I213" s="24"/>
      <c r="J213" s="405"/>
      <c r="K213" s="13"/>
      <c r="L213" s="13"/>
      <c r="M213" s="78"/>
      <c r="N213" s="276"/>
      <c r="O213" s="13"/>
    </row>
    <row r="214" spans="1:15" s="14" customFormat="1" ht="15" x14ac:dyDescent="0.25">
      <c r="A214" s="13"/>
      <c r="B214" s="36"/>
      <c r="C214" s="13"/>
      <c r="D214" s="13"/>
      <c r="E214" s="13"/>
      <c r="F214" s="13"/>
      <c r="G214" s="13"/>
      <c r="H214" s="13"/>
      <c r="I214" s="24"/>
      <c r="J214" s="406"/>
      <c r="K214" s="13"/>
      <c r="L214" s="13"/>
      <c r="M214" s="78"/>
      <c r="N214" s="276"/>
      <c r="O214" s="13"/>
    </row>
    <row r="215" spans="1:15" s="25" customFormat="1" ht="15" x14ac:dyDescent="0.25">
      <c r="A215" s="24"/>
      <c r="B215" s="35"/>
      <c r="C215" s="31"/>
      <c r="D215" s="31"/>
      <c r="E215" s="31"/>
      <c r="F215" s="31"/>
      <c r="G215" s="31"/>
      <c r="H215" s="24"/>
      <c r="I215" s="24"/>
      <c r="J215" s="395"/>
      <c r="K215" s="24"/>
      <c r="L215" s="24"/>
      <c r="M215" s="78"/>
      <c r="N215" s="273"/>
      <c r="O215" s="24"/>
    </row>
    <row r="216" spans="1:15" s="25" customFormat="1" ht="15" x14ac:dyDescent="0.25">
      <c r="A216" s="24"/>
      <c r="B216" s="35"/>
      <c r="C216" s="24"/>
      <c r="D216" s="24"/>
      <c r="E216" s="24"/>
      <c r="F216" s="24"/>
      <c r="G216" s="24"/>
      <c r="H216" s="24"/>
      <c r="I216" s="24"/>
      <c r="J216" s="396"/>
      <c r="K216" s="24"/>
      <c r="L216" s="24"/>
      <c r="M216" s="78"/>
      <c r="N216" s="273"/>
      <c r="O216" s="24"/>
    </row>
    <row r="217" spans="1:15" s="25" customFormat="1" ht="15" x14ac:dyDescent="0.25">
      <c r="A217" s="24"/>
      <c r="B217" s="35"/>
      <c r="C217" s="24"/>
      <c r="D217" s="24"/>
      <c r="E217" s="24"/>
      <c r="F217" s="24"/>
      <c r="G217" s="24"/>
      <c r="H217" s="24"/>
      <c r="I217" s="24"/>
      <c r="J217" s="396"/>
      <c r="K217" s="24"/>
      <c r="L217" s="24"/>
      <c r="M217" s="78"/>
      <c r="N217" s="273"/>
      <c r="O217" s="24"/>
    </row>
    <row r="218" spans="1:15" s="25" customFormat="1" ht="15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396"/>
      <c r="K218" s="24"/>
      <c r="L218" s="24"/>
      <c r="M218" s="78"/>
      <c r="N218" s="273"/>
      <c r="O218" s="24"/>
    </row>
    <row r="219" spans="1:15" s="25" customFormat="1" ht="15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397"/>
      <c r="K219" s="24"/>
      <c r="L219" s="24"/>
      <c r="M219" s="78"/>
      <c r="N219" s="273"/>
      <c r="O219" s="24"/>
    </row>
    <row r="220" spans="1:15" x14ac:dyDescent="0.35">
      <c r="A220" s="11"/>
      <c r="B220" s="11"/>
      <c r="C220" s="11"/>
      <c r="D220" s="11"/>
      <c r="E220" s="11"/>
      <c r="F220" s="11"/>
      <c r="G220" s="11"/>
      <c r="H220" s="11"/>
      <c r="I220" s="11"/>
      <c r="J220" s="50"/>
      <c r="K220" s="11"/>
      <c r="L220" s="11"/>
      <c r="M220" s="78"/>
      <c r="N220" s="138"/>
      <c r="O220" s="11"/>
    </row>
    <row r="221" spans="1:15" x14ac:dyDescent="0.35">
      <c r="A221" s="11"/>
      <c r="B221" s="11"/>
      <c r="C221" s="11"/>
      <c r="D221" s="11"/>
      <c r="E221" s="11"/>
      <c r="F221" s="11"/>
      <c r="G221" s="11"/>
      <c r="H221" s="11"/>
      <c r="I221" s="11"/>
      <c r="J221" s="50"/>
      <c r="K221" s="11"/>
      <c r="L221" s="11"/>
      <c r="M221" s="78"/>
      <c r="N221" s="138"/>
      <c r="O221" s="11"/>
    </row>
    <row r="222" spans="1:15" x14ac:dyDescent="0.35">
      <c r="A222" s="11"/>
      <c r="B222" s="11"/>
      <c r="C222" s="11"/>
      <c r="D222" s="11"/>
      <c r="E222" s="11"/>
      <c r="F222" s="11"/>
      <c r="G222" s="11"/>
      <c r="H222" s="11"/>
      <c r="I222" s="11"/>
      <c r="J222" s="50"/>
      <c r="K222" s="11"/>
      <c r="L222" s="11"/>
      <c r="M222" s="78"/>
      <c r="N222" s="138"/>
      <c r="O222" s="11"/>
    </row>
    <row r="223" spans="1:15" x14ac:dyDescent="0.35">
      <c r="A223" s="11"/>
      <c r="B223" s="11"/>
      <c r="C223" s="11"/>
      <c r="D223" s="11"/>
      <c r="E223" s="11"/>
      <c r="F223" s="11"/>
      <c r="G223" s="11"/>
      <c r="H223" s="11"/>
      <c r="I223" s="11"/>
      <c r="J223" s="50"/>
      <c r="K223" s="11"/>
      <c r="L223" s="11"/>
      <c r="M223" s="78"/>
      <c r="N223" s="138"/>
      <c r="O223" s="11"/>
    </row>
  </sheetData>
  <mergeCells count="32">
    <mergeCell ref="J194:J198"/>
    <mergeCell ref="J205:J209"/>
    <mergeCell ref="J210:J214"/>
    <mergeCell ref="J215:J219"/>
    <mergeCell ref="J169:J173"/>
    <mergeCell ref="J200:J204"/>
    <mergeCell ref="J164:J168"/>
    <mergeCell ref="J174:J178"/>
    <mergeCell ref="J179:J183"/>
    <mergeCell ref="J184:J188"/>
    <mergeCell ref="J189:J193"/>
    <mergeCell ref="J159:J163"/>
    <mergeCell ref="B127:B128"/>
    <mergeCell ref="C127:C128"/>
    <mergeCell ref="D127:D128"/>
    <mergeCell ref="E127:E128"/>
    <mergeCell ref="H127:H128"/>
    <mergeCell ref="J131:J135"/>
    <mergeCell ref="J137:J141"/>
    <mergeCell ref="J143:J147"/>
    <mergeCell ref="J148:J152"/>
    <mergeCell ref="J153:J157"/>
    <mergeCell ref="B5:B6"/>
    <mergeCell ref="C5:E6"/>
    <mergeCell ref="F5:F6"/>
    <mergeCell ref="G5:G6"/>
    <mergeCell ref="H5:J5"/>
    <mergeCell ref="C7:E7"/>
    <mergeCell ref="N5:N6"/>
    <mergeCell ref="O5:O6"/>
    <mergeCell ref="K5:M6"/>
    <mergeCell ref="K7:M7"/>
  </mergeCells>
  <pageMargins left="0.70866141732283472" right="0.70866141732283472" top="0.74803149606299213" bottom="0.74803149606299213" header="0.31496062992125984" footer="0.31496062992125984"/>
  <pageSetup paperSize="9" scale="1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V20"/>
  <sheetViews>
    <sheetView topLeftCell="A7" zoomScale="90" zoomScaleNormal="90" workbookViewId="0">
      <selection activeCell="V19" sqref="V19"/>
    </sheetView>
  </sheetViews>
  <sheetFormatPr defaultRowHeight="26.25" x14ac:dyDescent="0.4"/>
  <cols>
    <col min="1" max="1" width="5" customWidth="1"/>
    <col min="2" max="2" width="11.42578125" customWidth="1"/>
    <col min="3" max="3" width="14.140625" customWidth="1"/>
    <col min="16" max="16" width="10" style="26" customWidth="1"/>
    <col min="17" max="17" width="7.5703125" style="26" customWidth="1"/>
    <col min="18" max="18" width="8.42578125" style="26" customWidth="1"/>
    <col min="19" max="19" width="7.42578125" customWidth="1"/>
    <col min="20" max="20" width="8.85546875" style="286"/>
  </cols>
  <sheetData>
    <row r="1" spans="2:22" s="146" customFormat="1" ht="26.25" customHeight="1" x14ac:dyDescent="0.4">
      <c r="B1" s="281" t="s">
        <v>141</v>
      </c>
      <c r="D1" s="282"/>
      <c r="E1" s="282"/>
      <c r="F1" s="282"/>
      <c r="G1" s="282"/>
      <c r="H1" s="282"/>
      <c r="I1" s="282"/>
      <c r="J1" s="282"/>
      <c r="O1" s="231"/>
      <c r="S1" s="283"/>
      <c r="T1" s="287"/>
    </row>
    <row r="3" spans="2:22" s="87" customFormat="1" ht="26.25" customHeight="1" x14ac:dyDescent="0.25">
      <c r="B3" s="109" t="s">
        <v>13</v>
      </c>
      <c r="C3" s="109" t="s">
        <v>87</v>
      </c>
      <c r="D3" s="109" t="s">
        <v>95</v>
      </c>
      <c r="E3" s="109" t="s">
        <v>77</v>
      </c>
      <c r="F3" s="71" t="s">
        <v>87</v>
      </c>
      <c r="G3" s="71" t="s">
        <v>87</v>
      </c>
      <c r="H3" s="438" t="s">
        <v>95</v>
      </c>
      <c r="I3" s="439"/>
      <c r="J3" s="440"/>
      <c r="K3" s="437" t="s">
        <v>87</v>
      </c>
      <c r="L3" s="437"/>
      <c r="M3" s="337" t="s">
        <v>77</v>
      </c>
      <c r="N3" s="413"/>
      <c r="O3" s="414"/>
      <c r="P3" s="107" t="s">
        <v>87</v>
      </c>
      <c r="Q3" s="107" t="s">
        <v>87</v>
      </c>
      <c r="R3" s="107" t="s">
        <v>95</v>
      </c>
      <c r="S3" s="328" t="s">
        <v>77</v>
      </c>
      <c r="T3" s="329"/>
      <c r="U3" s="71"/>
    </row>
    <row r="4" spans="2:22" s="330" customFormat="1" ht="40.5" customHeight="1" x14ac:dyDescent="0.25">
      <c r="B4" s="345" t="s">
        <v>15</v>
      </c>
      <c r="C4" s="345" t="s">
        <v>1</v>
      </c>
      <c r="D4" s="366"/>
      <c r="E4" s="366"/>
      <c r="F4" s="417" t="s">
        <v>3</v>
      </c>
      <c r="G4" s="417" t="s">
        <v>2</v>
      </c>
      <c r="H4" s="345" t="s">
        <v>127</v>
      </c>
      <c r="I4" s="424"/>
      <c r="J4" s="424"/>
      <c r="K4" s="357" t="s">
        <v>128</v>
      </c>
      <c r="L4" s="419"/>
      <c r="M4" s="345" t="s">
        <v>129</v>
      </c>
      <c r="N4" s="424"/>
      <c r="O4" s="424"/>
      <c r="P4" s="417" t="s">
        <v>130</v>
      </c>
      <c r="Q4" s="428" t="s">
        <v>24</v>
      </c>
      <c r="R4" s="429"/>
      <c r="S4" s="430"/>
      <c r="T4" s="427" t="s">
        <v>131</v>
      </c>
      <c r="U4" s="353" t="s">
        <v>62</v>
      </c>
    </row>
    <row r="5" spans="2:22" s="330" customFormat="1" ht="39.75" customHeight="1" x14ac:dyDescent="0.25">
      <c r="B5" s="345"/>
      <c r="C5" s="366"/>
      <c r="D5" s="366"/>
      <c r="E5" s="366"/>
      <c r="F5" s="418"/>
      <c r="G5" s="418"/>
      <c r="H5" s="109" t="s">
        <v>20</v>
      </c>
      <c r="I5" s="109" t="s">
        <v>43</v>
      </c>
      <c r="J5" s="109" t="s">
        <v>44</v>
      </c>
      <c r="K5" s="420"/>
      <c r="L5" s="421"/>
      <c r="M5" s="109" t="s">
        <v>12</v>
      </c>
      <c r="N5" s="109" t="s">
        <v>132</v>
      </c>
      <c r="O5" s="109" t="s">
        <v>133</v>
      </c>
      <c r="P5" s="418"/>
      <c r="Q5" s="431"/>
      <c r="R5" s="432"/>
      <c r="S5" s="433"/>
      <c r="T5" s="418"/>
      <c r="U5" s="353"/>
    </row>
    <row r="6" spans="2:22" s="146" customFormat="1" ht="26.25" customHeight="1" x14ac:dyDescent="0.25">
      <c r="B6" s="188"/>
      <c r="C6" s="167">
        <v>10</v>
      </c>
      <c r="D6" s="167">
        <v>10</v>
      </c>
      <c r="E6" s="167">
        <v>10</v>
      </c>
      <c r="F6" s="167">
        <v>5</v>
      </c>
      <c r="G6" s="167">
        <v>5</v>
      </c>
      <c r="H6" s="167">
        <v>5</v>
      </c>
      <c r="I6" s="167">
        <v>5</v>
      </c>
      <c r="J6" s="167">
        <v>5</v>
      </c>
      <c r="K6" s="387">
        <v>5</v>
      </c>
      <c r="L6" s="425"/>
      <c r="M6" s="284">
        <v>5</v>
      </c>
      <c r="N6" s="284">
        <v>5</v>
      </c>
      <c r="O6" s="284">
        <v>5</v>
      </c>
      <c r="P6" s="167">
        <v>5</v>
      </c>
      <c r="Q6" s="434">
        <v>20</v>
      </c>
      <c r="R6" s="435"/>
      <c r="S6" s="436"/>
      <c r="T6" s="288">
        <v>60</v>
      </c>
      <c r="U6" s="285"/>
    </row>
    <row r="7" spans="2:22" s="146" customFormat="1" ht="15.75" customHeight="1" x14ac:dyDescent="0.25">
      <c r="B7" s="212" t="s">
        <v>66</v>
      </c>
      <c r="C7" s="164"/>
      <c r="D7" s="164"/>
      <c r="E7" s="164"/>
      <c r="F7" s="191"/>
      <c r="G7" s="191"/>
      <c r="H7" s="191"/>
      <c r="I7" s="191"/>
      <c r="J7" s="191"/>
      <c r="K7" s="422"/>
      <c r="L7" s="426"/>
      <c r="M7" s="265"/>
      <c r="N7" s="265"/>
      <c r="O7" s="265"/>
      <c r="P7" s="317"/>
      <c r="Q7" s="317"/>
      <c r="R7" s="317"/>
      <c r="S7" s="191"/>
      <c r="T7" s="318"/>
      <c r="U7" s="319"/>
    </row>
    <row r="8" spans="2:22" s="146" customFormat="1" ht="15.75" customHeight="1" x14ac:dyDescent="0.25">
      <c r="B8" s="185">
        <v>34</v>
      </c>
      <c r="C8" s="243">
        <v>9</v>
      </c>
      <c r="D8" s="243">
        <v>7</v>
      </c>
      <c r="E8" s="243">
        <v>8</v>
      </c>
      <c r="F8" s="185">
        <v>4</v>
      </c>
      <c r="G8" s="185">
        <v>3</v>
      </c>
      <c r="H8" s="185">
        <v>2</v>
      </c>
      <c r="I8" s="185">
        <v>3</v>
      </c>
      <c r="J8" s="185">
        <v>3</v>
      </c>
      <c r="K8" s="415">
        <v>3</v>
      </c>
      <c r="L8" s="416"/>
      <c r="M8" s="188">
        <v>4</v>
      </c>
      <c r="N8" s="188">
        <v>3</v>
      </c>
      <c r="O8" s="188">
        <v>3</v>
      </c>
      <c r="P8" s="185">
        <v>4</v>
      </c>
      <c r="Q8" s="185"/>
      <c r="R8" s="185"/>
      <c r="S8" s="244"/>
      <c r="T8" s="194">
        <f>(((C8+D8+E8)/5)+(F8+G8+H8+I8+J8+K8+L8+M8+N8+O8+P8))-(S8+Q8+R8)</f>
        <v>36.799999999999997</v>
      </c>
      <c r="U8" s="242"/>
    </row>
    <row r="9" spans="2:22" s="146" customFormat="1" ht="15.75" customHeight="1" x14ac:dyDescent="0.25">
      <c r="B9" s="185">
        <v>35</v>
      </c>
      <c r="C9" s="243">
        <v>7</v>
      </c>
      <c r="D9" s="243">
        <v>7</v>
      </c>
      <c r="E9" s="243">
        <v>7</v>
      </c>
      <c r="F9" s="185">
        <v>4</v>
      </c>
      <c r="G9" s="185">
        <v>2</v>
      </c>
      <c r="H9" s="185">
        <v>3</v>
      </c>
      <c r="I9" s="185">
        <v>3</v>
      </c>
      <c r="J9" s="185">
        <v>3</v>
      </c>
      <c r="K9" s="415">
        <v>2</v>
      </c>
      <c r="L9" s="416"/>
      <c r="M9" s="185">
        <v>4</v>
      </c>
      <c r="N9" s="185">
        <v>3</v>
      </c>
      <c r="O9" s="185">
        <v>2</v>
      </c>
      <c r="P9" s="185">
        <v>4</v>
      </c>
      <c r="Q9" s="185"/>
      <c r="R9" s="185"/>
      <c r="S9" s="244"/>
      <c r="T9" s="194">
        <f t="shared" ref="T9" si="0">(((C9+D9+E9)/5)+(F9+G9+H9+I9+J9+K9+L9+M9+N9+O9+P9))-(S9+Q9+R9)</f>
        <v>34.200000000000003</v>
      </c>
      <c r="U9" s="242"/>
    </row>
    <row r="10" spans="2:22" s="146" customFormat="1" ht="15.75" customHeight="1" x14ac:dyDescent="0.25">
      <c r="B10" s="185">
        <v>36</v>
      </c>
      <c r="C10" s="243">
        <v>10</v>
      </c>
      <c r="D10" s="243">
        <v>10</v>
      </c>
      <c r="E10" s="243">
        <v>9</v>
      </c>
      <c r="F10" s="185">
        <v>5</v>
      </c>
      <c r="G10" s="185">
        <v>4</v>
      </c>
      <c r="H10" s="185">
        <v>5</v>
      </c>
      <c r="I10" s="185">
        <v>4</v>
      </c>
      <c r="J10" s="185">
        <v>4</v>
      </c>
      <c r="K10" s="415">
        <v>4</v>
      </c>
      <c r="L10" s="416"/>
      <c r="M10" s="188">
        <v>3</v>
      </c>
      <c r="N10" s="188">
        <v>5</v>
      </c>
      <c r="O10" s="188">
        <v>4</v>
      </c>
      <c r="P10" s="185">
        <v>4</v>
      </c>
      <c r="Q10" s="185"/>
      <c r="R10" s="185"/>
      <c r="S10" s="244"/>
      <c r="T10" s="194">
        <f>(((C10+D10+E10)/5)+(F10+G10+H10+I10+J10+K10+L10+M10+N10+O10+P10))-(S10+Q10+R10)</f>
        <v>47.8</v>
      </c>
      <c r="U10" s="242">
        <v>2</v>
      </c>
      <c r="V10" s="146" t="s">
        <v>106</v>
      </c>
    </row>
    <row r="11" spans="2:22" s="146" customFormat="1" ht="15.75" customHeight="1" x14ac:dyDescent="0.25">
      <c r="B11" s="185">
        <v>38</v>
      </c>
      <c r="C11" s="243">
        <v>8</v>
      </c>
      <c r="D11" s="243">
        <v>8</v>
      </c>
      <c r="E11" s="243">
        <v>6</v>
      </c>
      <c r="F11" s="185">
        <v>3</v>
      </c>
      <c r="G11" s="185">
        <v>3</v>
      </c>
      <c r="H11" s="185">
        <v>3</v>
      </c>
      <c r="I11" s="185">
        <v>3</v>
      </c>
      <c r="J11" s="185">
        <v>3</v>
      </c>
      <c r="K11" s="415">
        <v>3</v>
      </c>
      <c r="L11" s="416"/>
      <c r="M11" s="185">
        <v>5</v>
      </c>
      <c r="N11" s="185">
        <v>5</v>
      </c>
      <c r="O11" s="185">
        <v>5</v>
      </c>
      <c r="P11" s="185">
        <v>3</v>
      </c>
      <c r="Q11" s="185"/>
      <c r="R11" s="185"/>
      <c r="S11" s="244"/>
      <c r="T11" s="194">
        <f t="shared" ref="T11:T19" si="1">(((C11+D11+E11)/5)+(F11+G11+H11+I11+J11+K11+L11+M11+N11+O11+P11))-(S11+Q11+R11)</f>
        <v>40.4</v>
      </c>
      <c r="U11" s="242">
        <v>3</v>
      </c>
      <c r="V11" s="146" t="s">
        <v>151</v>
      </c>
    </row>
    <row r="12" spans="2:22" s="146" customFormat="1" ht="15.75" customHeight="1" x14ac:dyDescent="0.25">
      <c r="B12" s="212" t="s">
        <v>97</v>
      </c>
      <c r="C12" s="164"/>
      <c r="D12" s="164"/>
      <c r="E12" s="164"/>
      <c r="F12" s="191"/>
      <c r="G12" s="191"/>
      <c r="H12" s="191"/>
      <c r="I12" s="191"/>
      <c r="J12" s="191"/>
      <c r="K12" s="422"/>
      <c r="L12" s="423"/>
      <c r="M12" s="191"/>
      <c r="N12" s="191"/>
      <c r="O12" s="191"/>
      <c r="P12" s="191"/>
      <c r="Q12" s="191"/>
      <c r="R12" s="191"/>
      <c r="S12" s="191"/>
      <c r="T12" s="191"/>
      <c r="U12" s="319"/>
    </row>
    <row r="13" spans="2:22" s="146" customFormat="1" ht="15.75" customHeight="1" x14ac:dyDescent="0.25">
      <c r="B13" s="185">
        <v>32</v>
      </c>
      <c r="C13" s="243">
        <v>8</v>
      </c>
      <c r="D13" s="243">
        <v>9</v>
      </c>
      <c r="E13" s="243">
        <v>9</v>
      </c>
      <c r="F13" s="185">
        <v>4</v>
      </c>
      <c r="G13" s="185">
        <v>5</v>
      </c>
      <c r="H13" s="185">
        <v>3</v>
      </c>
      <c r="I13" s="185">
        <v>3</v>
      </c>
      <c r="J13" s="185">
        <v>4</v>
      </c>
      <c r="K13" s="415">
        <v>4</v>
      </c>
      <c r="L13" s="416"/>
      <c r="M13" s="185">
        <v>5</v>
      </c>
      <c r="N13" s="185">
        <v>4</v>
      </c>
      <c r="O13" s="185">
        <v>4</v>
      </c>
      <c r="P13" s="185">
        <v>4</v>
      </c>
      <c r="Q13" s="185"/>
      <c r="R13" s="185"/>
      <c r="S13" s="244"/>
      <c r="T13" s="194">
        <f t="shared" si="1"/>
        <v>45.2</v>
      </c>
      <c r="U13" s="242">
        <v>2</v>
      </c>
      <c r="V13" s="146" t="s">
        <v>108</v>
      </c>
    </row>
    <row r="14" spans="2:22" s="146" customFormat="1" ht="15.75" customHeight="1" x14ac:dyDescent="0.25">
      <c r="B14" s="212" t="s">
        <v>134</v>
      </c>
      <c r="C14" s="164"/>
      <c r="D14" s="164"/>
      <c r="E14" s="164"/>
      <c r="F14" s="191"/>
      <c r="G14" s="191"/>
      <c r="H14" s="191"/>
      <c r="I14" s="191"/>
      <c r="J14" s="191"/>
      <c r="K14" s="422"/>
      <c r="L14" s="423"/>
      <c r="M14" s="191"/>
      <c r="N14" s="191"/>
      <c r="O14" s="191"/>
      <c r="P14" s="191"/>
      <c r="Q14" s="191"/>
      <c r="R14" s="191"/>
      <c r="S14" s="191"/>
      <c r="T14" s="191"/>
      <c r="U14" s="319"/>
    </row>
    <row r="15" spans="2:22" s="146" customFormat="1" ht="15.75" customHeight="1" x14ac:dyDescent="0.25">
      <c r="B15" s="185">
        <v>27</v>
      </c>
      <c r="C15" s="243">
        <v>7</v>
      </c>
      <c r="D15" s="243">
        <v>7</v>
      </c>
      <c r="E15" s="243">
        <v>5</v>
      </c>
      <c r="F15" s="185">
        <v>3</v>
      </c>
      <c r="G15" s="185">
        <v>4</v>
      </c>
      <c r="H15" s="185">
        <v>4</v>
      </c>
      <c r="I15" s="185">
        <v>3</v>
      </c>
      <c r="J15" s="185">
        <v>4</v>
      </c>
      <c r="K15" s="415">
        <v>3</v>
      </c>
      <c r="L15" s="416"/>
      <c r="M15" s="185">
        <v>1</v>
      </c>
      <c r="N15" s="185">
        <v>3</v>
      </c>
      <c r="O15" s="185">
        <v>3</v>
      </c>
      <c r="P15" s="185">
        <v>5</v>
      </c>
      <c r="Q15" s="185"/>
      <c r="R15" s="185"/>
      <c r="S15" s="244"/>
      <c r="T15" s="194">
        <f t="shared" si="1"/>
        <v>36.799999999999997</v>
      </c>
      <c r="U15" s="242"/>
    </row>
    <row r="16" spans="2:22" s="146" customFormat="1" ht="15.75" customHeight="1" x14ac:dyDescent="0.25">
      <c r="B16" s="185">
        <v>28</v>
      </c>
      <c r="C16" s="243">
        <v>8</v>
      </c>
      <c r="D16" s="243">
        <v>7</v>
      </c>
      <c r="E16" s="243">
        <v>8</v>
      </c>
      <c r="F16" s="185">
        <v>4</v>
      </c>
      <c r="G16" s="185">
        <v>4</v>
      </c>
      <c r="H16" s="185">
        <v>3</v>
      </c>
      <c r="I16" s="185">
        <v>3</v>
      </c>
      <c r="J16" s="185">
        <v>4</v>
      </c>
      <c r="K16" s="415">
        <v>4</v>
      </c>
      <c r="L16" s="416"/>
      <c r="M16" s="185">
        <v>5</v>
      </c>
      <c r="N16" s="185">
        <v>5</v>
      </c>
      <c r="O16" s="185">
        <v>5</v>
      </c>
      <c r="P16" s="185">
        <v>5</v>
      </c>
      <c r="Q16" s="185"/>
      <c r="R16" s="185"/>
      <c r="S16" s="244"/>
      <c r="T16" s="194">
        <f t="shared" si="1"/>
        <v>46.6</v>
      </c>
      <c r="U16" s="242">
        <v>3</v>
      </c>
      <c r="V16" s="146" t="s">
        <v>119</v>
      </c>
    </row>
    <row r="17" spans="2:22" s="146" customFormat="1" ht="15.75" customHeight="1" x14ac:dyDescent="0.25">
      <c r="B17" s="185">
        <v>30</v>
      </c>
      <c r="C17" s="243">
        <v>7</v>
      </c>
      <c r="D17" s="243">
        <v>7</v>
      </c>
      <c r="E17" s="243">
        <v>7</v>
      </c>
      <c r="F17" s="185">
        <v>3</v>
      </c>
      <c r="G17" s="185">
        <v>3</v>
      </c>
      <c r="H17" s="185">
        <v>4</v>
      </c>
      <c r="I17" s="185">
        <v>4</v>
      </c>
      <c r="J17" s="185">
        <v>4</v>
      </c>
      <c r="K17" s="415">
        <v>4</v>
      </c>
      <c r="L17" s="416"/>
      <c r="M17" s="185">
        <v>5</v>
      </c>
      <c r="N17" s="185">
        <v>4</v>
      </c>
      <c r="O17" s="185">
        <v>2</v>
      </c>
      <c r="P17" s="185">
        <v>4</v>
      </c>
      <c r="Q17" s="185"/>
      <c r="R17" s="185"/>
      <c r="S17" s="244"/>
      <c r="T17" s="194">
        <f t="shared" si="1"/>
        <v>41.2</v>
      </c>
      <c r="U17" s="242"/>
    </row>
    <row r="18" spans="2:22" s="146" customFormat="1" ht="15.75" customHeight="1" x14ac:dyDescent="0.25">
      <c r="B18" s="185">
        <v>31</v>
      </c>
      <c r="C18" s="243">
        <v>9</v>
      </c>
      <c r="D18" s="243">
        <v>8</v>
      </c>
      <c r="E18" s="243">
        <v>9</v>
      </c>
      <c r="F18" s="185">
        <v>5</v>
      </c>
      <c r="G18" s="185">
        <v>4</v>
      </c>
      <c r="H18" s="185">
        <v>5</v>
      </c>
      <c r="I18" s="185">
        <v>4</v>
      </c>
      <c r="J18" s="185">
        <v>4</v>
      </c>
      <c r="K18" s="415">
        <v>4</v>
      </c>
      <c r="L18" s="416"/>
      <c r="M18" s="185">
        <v>5</v>
      </c>
      <c r="N18" s="185">
        <v>4</v>
      </c>
      <c r="O18" s="185">
        <v>3</v>
      </c>
      <c r="P18" s="185">
        <v>4</v>
      </c>
      <c r="Q18" s="185"/>
      <c r="R18" s="185"/>
      <c r="S18" s="244"/>
      <c r="T18" s="194">
        <f t="shared" si="1"/>
        <v>47.2</v>
      </c>
      <c r="U18" s="242">
        <v>2</v>
      </c>
      <c r="V18" s="146" t="s">
        <v>120</v>
      </c>
    </row>
    <row r="19" spans="2:22" s="146" customFormat="1" ht="15.75" customHeight="1" x14ac:dyDescent="0.25">
      <c r="B19" s="185">
        <v>33</v>
      </c>
      <c r="C19" s="243">
        <v>10</v>
      </c>
      <c r="D19" s="243">
        <v>9</v>
      </c>
      <c r="E19" s="243">
        <v>7</v>
      </c>
      <c r="F19" s="185">
        <v>5</v>
      </c>
      <c r="G19" s="185">
        <v>4</v>
      </c>
      <c r="H19" s="185">
        <v>4</v>
      </c>
      <c r="I19" s="185">
        <v>4</v>
      </c>
      <c r="J19" s="185">
        <v>4</v>
      </c>
      <c r="K19" s="415">
        <v>5</v>
      </c>
      <c r="L19" s="416"/>
      <c r="M19" s="185">
        <v>4</v>
      </c>
      <c r="N19" s="185">
        <v>4</v>
      </c>
      <c r="O19" s="185">
        <v>4</v>
      </c>
      <c r="P19" s="185">
        <v>5</v>
      </c>
      <c r="Q19" s="185"/>
      <c r="R19" s="185"/>
      <c r="S19" s="244"/>
      <c r="T19" s="194">
        <f t="shared" si="1"/>
        <v>48.2</v>
      </c>
      <c r="U19" s="242">
        <v>1</v>
      </c>
      <c r="V19" s="146" t="s">
        <v>152</v>
      </c>
    </row>
    <row r="20" spans="2:22" x14ac:dyDescent="0.4">
      <c r="D20" s="56"/>
      <c r="E20" s="55"/>
      <c r="F20" s="55"/>
      <c r="G20" s="55"/>
      <c r="H20" s="55"/>
      <c r="I20" s="55"/>
      <c r="J20" s="55"/>
      <c r="K20" s="55"/>
    </row>
  </sheetData>
  <mergeCells count="29">
    <mergeCell ref="K3:L3"/>
    <mergeCell ref="B4:B5"/>
    <mergeCell ref="C4:E5"/>
    <mergeCell ref="H4:J4"/>
    <mergeCell ref="H3:J3"/>
    <mergeCell ref="M4:O4"/>
    <mergeCell ref="U4:U5"/>
    <mergeCell ref="K6:L6"/>
    <mergeCell ref="K7:L7"/>
    <mergeCell ref="P4:P5"/>
    <mergeCell ref="T4:T5"/>
    <mergeCell ref="Q4:S5"/>
    <mergeCell ref="Q6:S6"/>
    <mergeCell ref="M3:O3"/>
    <mergeCell ref="K17:L17"/>
    <mergeCell ref="K19:L19"/>
    <mergeCell ref="K18:L18"/>
    <mergeCell ref="F4:F5"/>
    <mergeCell ref="G4:G5"/>
    <mergeCell ref="K4:L5"/>
    <mergeCell ref="K8:L8"/>
    <mergeCell ref="K9:L9"/>
    <mergeCell ref="K14:L14"/>
    <mergeCell ref="K15:L15"/>
    <mergeCell ref="K16:L16"/>
    <mergeCell ref="K12:L12"/>
    <mergeCell ref="K13:L13"/>
    <mergeCell ref="K10:L10"/>
    <mergeCell ref="K11:L1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56"/>
  <sheetViews>
    <sheetView zoomScale="90" zoomScaleNormal="90" workbookViewId="0">
      <selection activeCell="U14" sqref="U14"/>
    </sheetView>
  </sheetViews>
  <sheetFormatPr defaultRowHeight="15" x14ac:dyDescent="0.25"/>
  <cols>
    <col min="1" max="1" width="5" customWidth="1"/>
    <col min="2" max="2" width="19.28515625" style="62" customWidth="1"/>
    <col min="3" max="13" width="9.28515625" bestFit="1" customWidth="1"/>
    <col min="16" max="16" width="9.28515625" bestFit="1" customWidth="1"/>
    <col min="17" max="17" width="11.85546875" style="73" bestFit="1" customWidth="1"/>
    <col min="19" max="19" width="8.85546875" style="79"/>
  </cols>
  <sheetData>
    <row r="1" spans="2:19" x14ac:dyDescent="0.25">
      <c r="B1" s="39"/>
    </row>
    <row r="2" spans="2:19" s="146" customFormat="1" ht="23.25" x14ac:dyDescent="0.35">
      <c r="B2" s="245" t="s">
        <v>135</v>
      </c>
      <c r="Q2" s="232"/>
      <c r="R2" s="149"/>
    </row>
    <row r="3" spans="2:19" s="146" customFormat="1" ht="23.25" x14ac:dyDescent="0.35">
      <c r="B3" s="245"/>
      <c r="Q3" s="232"/>
      <c r="R3" s="149"/>
    </row>
    <row r="4" spans="2:19" s="302" customFormat="1" ht="29.25" customHeight="1" x14ac:dyDescent="0.25">
      <c r="B4" s="299"/>
      <c r="C4" s="300" t="s">
        <v>87</v>
      </c>
      <c r="D4" s="301" t="s">
        <v>68</v>
      </c>
      <c r="E4" s="301" t="s">
        <v>140</v>
      </c>
      <c r="F4" s="301" t="s">
        <v>68</v>
      </c>
      <c r="G4" s="301" t="s">
        <v>68</v>
      </c>
      <c r="H4" s="447" t="s">
        <v>140</v>
      </c>
      <c r="I4" s="445"/>
      <c r="J4" s="446"/>
      <c r="K4" s="444" t="s">
        <v>87</v>
      </c>
      <c r="L4" s="445"/>
      <c r="M4" s="446"/>
      <c r="N4" s="301" t="s">
        <v>87</v>
      </c>
      <c r="O4" s="301" t="s">
        <v>68</v>
      </c>
      <c r="P4" s="299" t="s">
        <v>140</v>
      </c>
      <c r="Q4" s="448" t="s">
        <v>96</v>
      </c>
      <c r="R4" s="298"/>
    </row>
    <row r="5" spans="2:19" s="302" customFormat="1" ht="24" customHeight="1" x14ac:dyDescent="0.2">
      <c r="B5" s="459" t="s">
        <v>15</v>
      </c>
      <c r="C5" s="461" t="s">
        <v>1</v>
      </c>
      <c r="D5" s="352"/>
      <c r="E5" s="352"/>
      <c r="F5" s="459" t="s">
        <v>3</v>
      </c>
      <c r="G5" s="459" t="s">
        <v>2</v>
      </c>
      <c r="H5" s="451" t="s">
        <v>136</v>
      </c>
      <c r="I5" s="452"/>
      <c r="J5" s="463"/>
      <c r="K5" s="451" t="s">
        <v>137</v>
      </c>
      <c r="L5" s="452"/>
      <c r="M5" s="452"/>
      <c r="N5" s="453" t="s">
        <v>24</v>
      </c>
      <c r="O5" s="454"/>
      <c r="P5" s="454"/>
      <c r="Q5" s="449"/>
      <c r="R5" s="384" t="s">
        <v>62</v>
      </c>
    </row>
    <row r="6" spans="2:19" s="302" customFormat="1" ht="26.25" customHeight="1" x14ac:dyDescent="0.2">
      <c r="B6" s="460"/>
      <c r="C6" s="451"/>
      <c r="D6" s="462"/>
      <c r="E6" s="462"/>
      <c r="F6" s="460"/>
      <c r="G6" s="460"/>
      <c r="H6" s="111" t="s">
        <v>12</v>
      </c>
      <c r="I6" s="111" t="s">
        <v>132</v>
      </c>
      <c r="J6" s="111" t="s">
        <v>21</v>
      </c>
      <c r="K6" s="111" t="s">
        <v>138</v>
      </c>
      <c r="L6" s="111" t="s">
        <v>55</v>
      </c>
      <c r="M6" s="112" t="s">
        <v>56</v>
      </c>
      <c r="N6" s="455"/>
      <c r="O6" s="455"/>
      <c r="P6" s="455"/>
      <c r="Q6" s="450"/>
      <c r="R6" s="385"/>
    </row>
    <row r="7" spans="2:19" s="302" customFormat="1" ht="15.75" customHeight="1" x14ac:dyDescent="0.25">
      <c r="B7" s="303"/>
      <c r="C7" s="441">
        <v>10</v>
      </c>
      <c r="D7" s="442"/>
      <c r="E7" s="443"/>
      <c r="F7" s="304">
        <v>10</v>
      </c>
      <c r="G7" s="304">
        <v>10</v>
      </c>
      <c r="H7" s="304">
        <v>5</v>
      </c>
      <c r="I7" s="304">
        <v>5</v>
      </c>
      <c r="J7" s="304">
        <v>5</v>
      </c>
      <c r="K7" s="304">
        <v>5</v>
      </c>
      <c r="L7" s="305">
        <v>5</v>
      </c>
      <c r="M7" s="306">
        <v>5</v>
      </c>
      <c r="N7" s="456">
        <v>20</v>
      </c>
      <c r="O7" s="457"/>
      <c r="P7" s="458"/>
      <c r="Q7" s="331">
        <v>60</v>
      </c>
      <c r="R7" s="297"/>
    </row>
    <row r="8" spans="2:19" s="302" customFormat="1" ht="15.75" customHeight="1" x14ac:dyDescent="0.2">
      <c r="B8" s="307" t="s">
        <v>73</v>
      </c>
      <c r="C8" s="311"/>
      <c r="D8" s="312"/>
      <c r="E8" s="312"/>
      <c r="F8" s="312"/>
      <c r="G8" s="312"/>
      <c r="H8" s="312"/>
      <c r="I8" s="312"/>
      <c r="J8" s="312"/>
      <c r="K8" s="312"/>
      <c r="L8" s="312"/>
      <c r="M8" s="313"/>
      <c r="N8" s="312"/>
      <c r="O8" s="312"/>
      <c r="P8" s="314"/>
      <c r="Q8" s="332"/>
      <c r="R8" s="315"/>
    </row>
    <row r="9" spans="2:19" s="302" customFormat="1" ht="15.75" customHeight="1" x14ac:dyDescent="0.2">
      <c r="B9" s="308">
        <v>16</v>
      </c>
      <c r="C9" s="309">
        <v>8</v>
      </c>
      <c r="D9" s="308">
        <v>7</v>
      </c>
      <c r="E9" s="308">
        <v>7</v>
      </c>
      <c r="F9" s="308">
        <v>7</v>
      </c>
      <c r="G9" s="308">
        <v>6</v>
      </c>
      <c r="H9" s="308">
        <v>3</v>
      </c>
      <c r="I9" s="308">
        <v>3</v>
      </c>
      <c r="J9" s="308">
        <v>1</v>
      </c>
      <c r="K9" s="308">
        <v>3</v>
      </c>
      <c r="L9" s="308">
        <v>4</v>
      </c>
      <c r="M9" s="308">
        <v>3</v>
      </c>
      <c r="N9" s="308"/>
      <c r="O9" s="308"/>
      <c r="P9" s="308"/>
      <c r="Q9" s="333">
        <f>(((C9+D9+E9)/3)+(F9+G9+H9+I9+J9+K9+L9+M9))-(P9+O9+N9)</f>
        <v>37.333333333333336</v>
      </c>
      <c r="R9" s="298"/>
    </row>
    <row r="10" spans="2:19" s="302" customFormat="1" ht="15.75" customHeight="1" x14ac:dyDescent="0.2">
      <c r="B10" s="307" t="s">
        <v>61</v>
      </c>
      <c r="C10" s="316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5"/>
    </row>
    <row r="11" spans="2:19" s="302" customFormat="1" ht="15.75" customHeight="1" x14ac:dyDescent="0.2">
      <c r="B11" s="308">
        <v>6</v>
      </c>
      <c r="C11" s="309">
        <v>7</v>
      </c>
      <c r="D11" s="308">
        <v>6</v>
      </c>
      <c r="E11" s="302">
        <v>7</v>
      </c>
      <c r="F11" s="308">
        <v>7</v>
      </c>
      <c r="G11" s="308">
        <v>5</v>
      </c>
      <c r="H11" s="308">
        <v>1</v>
      </c>
      <c r="I11" s="308">
        <v>1</v>
      </c>
      <c r="J11" s="308">
        <v>1</v>
      </c>
      <c r="K11" s="308">
        <v>4</v>
      </c>
      <c r="L11" s="308">
        <v>5</v>
      </c>
      <c r="M11" s="308">
        <v>3</v>
      </c>
      <c r="N11" s="308"/>
      <c r="O11" s="308"/>
      <c r="P11" s="308"/>
      <c r="Q11" s="333">
        <f>(((C11+D11+I14)/3)+(F11+G11+H11+I11+J11+K11+L11+M11))-(P11+O11+N11)</f>
        <v>32.666666666666664</v>
      </c>
      <c r="R11" s="298"/>
    </row>
    <row r="12" spans="2:19" s="302" customFormat="1" ht="15.75" customHeight="1" x14ac:dyDescent="0.2">
      <c r="B12" s="308">
        <v>7</v>
      </c>
      <c r="C12" s="309">
        <v>7</v>
      </c>
      <c r="D12" s="308">
        <v>7</v>
      </c>
      <c r="E12" s="308">
        <v>7</v>
      </c>
      <c r="F12" s="308">
        <v>6</v>
      </c>
      <c r="G12" s="308">
        <v>5</v>
      </c>
      <c r="H12" s="308">
        <v>4</v>
      </c>
      <c r="I12" s="308">
        <v>2</v>
      </c>
      <c r="J12" s="308">
        <v>2</v>
      </c>
      <c r="K12" s="308">
        <v>4</v>
      </c>
      <c r="L12" s="308">
        <v>3</v>
      </c>
      <c r="M12" s="308">
        <v>2</v>
      </c>
      <c r="N12" s="308"/>
      <c r="O12" s="308"/>
      <c r="P12" s="308"/>
      <c r="Q12" s="333">
        <f t="shared" ref="Q12:Q17" si="0">(((C12+D12+I15)/3)+(F12+G12+H12+I12+J12+K12+L12+M12))-(P12+O12+N12)</f>
        <v>33.666666666666664</v>
      </c>
      <c r="R12" s="298"/>
    </row>
    <row r="13" spans="2:19" s="302" customFormat="1" ht="15.75" customHeight="1" x14ac:dyDescent="0.2">
      <c r="B13" s="308">
        <v>9</v>
      </c>
      <c r="C13" s="309">
        <v>7</v>
      </c>
      <c r="D13" s="308">
        <v>7</v>
      </c>
      <c r="E13" s="308">
        <v>6</v>
      </c>
      <c r="F13" s="308">
        <v>6</v>
      </c>
      <c r="G13" s="308">
        <v>8</v>
      </c>
      <c r="H13" s="308">
        <v>3</v>
      </c>
      <c r="I13" s="308">
        <v>3</v>
      </c>
      <c r="J13" s="308">
        <v>1</v>
      </c>
      <c r="K13" s="308">
        <v>3</v>
      </c>
      <c r="L13" s="308">
        <v>3</v>
      </c>
      <c r="M13" s="308">
        <v>2</v>
      </c>
      <c r="N13" s="308"/>
      <c r="O13" s="308"/>
      <c r="P13" s="308"/>
      <c r="Q13" s="333">
        <f t="shared" si="0"/>
        <v>34.666666666666664</v>
      </c>
      <c r="R13" s="298"/>
    </row>
    <row r="14" spans="2:19" s="302" customFormat="1" ht="15.75" customHeight="1" x14ac:dyDescent="0.2">
      <c r="B14" s="308">
        <v>10</v>
      </c>
      <c r="C14" s="309">
        <v>10</v>
      </c>
      <c r="D14" s="308">
        <v>10</v>
      </c>
      <c r="E14" s="308">
        <v>8</v>
      </c>
      <c r="F14" s="308">
        <v>8</v>
      </c>
      <c r="G14" s="308">
        <v>7</v>
      </c>
      <c r="H14" s="308">
        <v>1</v>
      </c>
      <c r="I14" s="308">
        <v>4</v>
      </c>
      <c r="J14" s="308">
        <v>2</v>
      </c>
      <c r="K14" s="308">
        <v>5</v>
      </c>
      <c r="L14" s="308">
        <v>5</v>
      </c>
      <c r="M14" s="308">
        <v>4</v>
      </c>
      <c r="N14" s="308"/>
      <c r="O14" s="308"/>
      <c r="P14" s="308"/>
      <c r="Q14" s="333">
        <f t="shared" si="0"/>
        <v>43.333333333333336</v>
      </c>
      <c r="R14" s="298">
        <v>2</v>
      </c>
      <c r="S14" s="302" t="s">
        <v>125</v>
      </c>
    </row>
    <row r="15" spans="2:19" s="302" customFormat="1" ht="15.75" customHeight="1" x14ac:dyDescent="0.2">
      <c r="B15" s="308">
        <v>12</v>
      </c>
      <c r="C15" s="309">
        <v>9</v>
      </c>
      <c r="D15" s="308">
        <v>9</v>
      </c>
      <c r="E15" s="308">
        <v>9</v>
      </c>
      <c r="F15" s="308">
        <v>7</v>
      </c>
      <c r="G15" s="308">
        <v>7</v>
      </c>
      <c r="H15" s="308">
        <v>3</v>
      </c>
      <c r="I15" s="308">
        <v>3</v>
      </c>
      <c r="J15" s="308">
        <v>1</v>
      </c>
      <c r="K15" s="308">
        <v>5</v>
      </c>
      <c r="L15" s="308">
        <v>4</v>
      </c>
      <c r="M15" s="308">
        <v>4</v>
      </c>
      <c r="N15" s="308"/>
      <c r="O15" s="308"/>
      <c r="P15" s="308"/>
      <c r="Q15" s="333">
        <f t="shared" si="0"/>
        <v>40</v>
      </c>
      <c r="R15" s="298">
        <v>3</v>
      </c>
      <c r="S15" s="302" t="s">
        <v>126</v>
      </c>
    </row>
    <row r="16" spans="2:19" s="302" customFormat="1" ht="15.75" customHeight="1" x14ac:dyDescent="0.2">
      <c r="B16" s="308">
        <v>15</v>
      </c>
      <c r="C16" s="309">
        <v>8</v>
      </c>
      <c r="D16" s="308">
        <v>8</v>
      </c>
      <c r="E16" s="308">
        <v>7</v>
      </c>
      <c r="F16" s="308">
        <v>7</v>
      </c>
      <c r="G16" s="308">
        <v>7</v>
      </c>
      <c r="H16" s="308">
        <v>3</v>
      </c>
      <c r="I16" s="308">
        <v>3</v>
      </c>
      <c r="J16" s="308">
        <v>2</v>
      </c>
      <c r="K16" s="308">
        <v>4</v>
      </c>
      <c r="L16" s="308">
        <v>5</v>
      </c>
      <c r="M16" s="308">
        <v>5</v>
      </c>
      <c r="N16" s="308">
        <v>2</v>
      </c>
      <c r="O16" s="308">
        <v>2</v>
      </c>
      <c r="P16" s="308">
        <v>2</v>
      </c>
      <c r="Q16" s="333">
        <f t="shared" si="0"/>
        <v>37</v>
      </c>
      <c r="R16" s="298"/>
    </row>
    <row r="17" spans="2:19" s="302" customFormat="1" ht="15.75" customHeight="1" x14ac:dyDescent="0.2">
      <c r="B17" s="308">
        <v>17</v>
      </c>
      <c r="C17" s="309">
        <v>5</v>
      </c>
      <c r="D17" s="308">
        <v>6</v>
      </c>
      <c r="E17" s="308">
        <v>6</v>
      </c>
      <c r="F17" s="308">
        <v>7</v>
      </c>
      <c r="G17" s="308">
        <v>6</v>
      </c>
      <c r="H17" s="308">
        <v>2</v>
      </c>
      <c r="I17" s="308">
        <v>2</v>
      </c>
      <c r="J17" s="308">
        <v>1</v>
      </c>
      <c r="K17" s="308">
        <v>3</v>
      </c>
      <c r="L17" s="308">
        <v>2</v>
      </c>
      <c r="M17" s="308">
        <v>2</v>
      </c>
      <c r="N17" s="308"/>
      <c r="O17" s="308"/>
      <c r="P17" s="308"/>
      <c r="Q17" s="333">
        <f t="shared" si="0"/>
        <v>29.666666666666668</v>
      </c>
      <c r="R17" s="298"/>
    </row>
    <row r="18" spans="2:19" s="302" customFormat="1" ht="15.75" customHeight="1" x14ac:dyDescent="0.2">
      <c r="B18" s="307" t="s">
        <v>74</v>
      </c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5"/>
    </row>
    <row r="19" spans="2:19" s="302" customFormat="1" ht="15.75" customHeight="1" x14ac:dyDescent="0.2">
      <c r="B19" s="308">
        <v>1</v>
      </c>
      <c r="C19" s="308">
        <v>8</v>
      </c>
      <c r="D19" s="308">
        <v>8</v>
      </c>
      <c r="E19" s="308">
        <v>9</v>
      </c>
      <c r="F19" s="308">
        <v>7</v>
      </c>
      <c r="G19" s="308">
        <v>8</v>
      </c>
      <c r="H19" s="308">
        <v>3</v>
      </c>
      <c r="I19" s="308">
        <v>5</v>
      </c>
      <c r="J19" s="308">
        <v>3</v>
      </c>
      <c r="K19" s="308">
        <v>4</v>
      </c>
      <c r="L19" s="308">
        <v>2</v>
      </c>
      <c r="M19" s="308">
        <v>4</v>
      </c>
      <c r="N19" s="308"/>
      <c r="O19" s="308"/>
      <c r="P19" s="308"/>
      <c r="Q19" s="333">
        <f t="shared" ref="Q19:Q23" si="1">(((C19+D19+E19)/3)+(F19+G19+H19+I19+J19+K19+L19+M19))-(P19+O19+N19)</f>
        <v>44.333333333333336</v>
      </c>
      <c r="R19" s="298">
        <v>1</v>
      </c>
      <c r="S19" s="302" t="s">
        <v>100</v>
      </c>
    </row>
    <row r="20" spans="2:19" s="302" customFormat="1" ht="15.75" customHeight="1" x14ac:dyDescent="0.2">
      <c r="B20" s="308">
        <v>2</v>
      </c>
      <c r="C20" s="308">
        <v>9</v>
      </c>
      <c r="D20" s="308">
        <v>10</v>
      </c>
      <c r="E20" s="308">
        <v>7</v>
      </c>
      <c r="F20" s="308">
        <v>8</v>
      </c>
      <c r="G20" s="308">
        <v>8</v>
      </c>
      <c r="H20" s="308">
        <v>2</v>
      </c>
      <c r="I20" s="308">
        <v>3</v>
      </c>
      <c r="J20" s="308">
        <v>2</v>
      </c>
      <c r="K20" s="308">
        <v>5</v>
      </c>
      <c r="L20" s="308">
        <v>3</v>
      </c>
      <c r="M20" s="308">
        <v>4</v>
      </c>
      <c r="N20" s="308"/>
      <c r="O20" s="308"/>
      <c r="P20" s="308"/>
      <c r="Q20" s="333">
        <f t="shared" si="1"/>
        <v>43.666666666666664</v>
      </c>
      <c r="R20" s="298">
        <v>2</v>
      </c>
      <c r="S20" s="302" t="s">
        <v>153</v>
      </c>
    </row>
    <row r="21" spans="2:19" s="302" customFormat="1" ht="15.75" customHeight="1" x14ac:dyDescent="0.2">
      <c r="B21" s="307" t="s">
        <v>90</v>
      </c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5"/>
    </row>
    <row r="22" spans="2:19" s="302" customFormat="1" ht="15.75" customHeight="1" x14ac:dyDescent="0.2">
      <c r="B22" s="308">
        <v>4</v>
      </c>
      <c r="C22" s="308">
        <v>10</v>
      </c>
      <c r="D22" s="308">
        <v>10</v>
      </c>
      <c r="E22" s="308">
        <v>10</v>
      </c>
      <c r="F22" s="308">
        <v>8</v>
      </c>
      <c r="G22" s="308">
        <v>8</v>
      </c>
      <c r="H22" s="308">
        <v>4</v>
      </c>
      <c r="I22" s="308">
        <v>5</v>
      </c>
      <c r="J22" s="308">
        <v>3</v>
      </c>
      <c r="K22" s="308">
        <v>5</v>
      </c>
      <c r="L22" s="308">
        <v>3</v>
      </c>
      <c r="M22" s="308">
        <v>4</v>
      </c>
      <c r="N22" s="308"/>
      <c r="O22" s="308"/>
      <c r="P22" s="308"/>
      <c r="Q22" s="333">
        <f t="shared" si="1"/>
        <v>50</v>
      </c>
      <c r="R22" s="298">
        <v>1</v>
      </c>
      <c r="S22" s="302" t="s">
        <v>119</v>
      </c>
    </row>
    <row r="23" spans="2:19" s="302" customFormat="1" ht="15.75" customHeight="1" x14ac:dyDescent="0.2">
      <c r="B23" s="308">
        <v>5</v>
      </c>
      <c r="C23" s="308">
        <v>9</v>
      </c>
      <c r="D23" s="308">
        <v>8</v>
      </c>
      <c r="E23" s="308">
        <v>9</v>
      </c>
      <c r="F23" s="308">
        <v>8</v>
      </c>
      <c r="G23" s="308">
        <v>7</v>
      </c>
      <c r="H23" s="308">
        <v>5</v>
      </c>
      <c r="I23" s="308">
        <v>3</v>
      </c>
      <c r="J23" s="308">
        <v>2</v>
      </c>
      <c r="K23" s="308">
        <v>4</v>
      </c>
      <c r="L23" s="308">
        <v>3</v>
      </c>
      <c r="M23" s="308">
        <v>3</v>
      </c>
      <c r="N23" s="308"/>
      <c r="O23" s="308"/>
      <c r="P23" s="308"/>
      <c r="Q23" s="333">
        <f t="shared" si="1"/>
        <v>43.666666666666664</v>
      </c>
      <c r="R23" s="298">
        <v>2</v>
      </c>
      <c r="S23" s="302" t="s">
        <v>120</v>
      </c>
    </row>
    <row r="24" spans="2:19" s="302" customFormat="1" ht="15.75" customHeight="1" x14ac:dyDescent="0.2">
      <c r="Q24" s="334"/>
      <c r="R24" s="310"/>
    </row>
    <row r="25" spans="2:19" s="302" customFormat="1" ht="15.75" customHeight="1" x14ac:dyDescent="0.2">
      <c r="Q25" s="334"/>
      <c r="R25" s="310"/>
    </row>
    <row r="26" spans="2:19" s="302" customFormat="1" ht="15.75" customHeight="1" x14ac:dyDescent="0.2">
      <c r="Q26" s="334"/>
      <c r="R26" s="310"/>
    </row>
    <row r="27" spans="2:19" s="302" customFormat="1" ht="15.75" customHeight="1" x14ac:dyDescent="0.2">
      <c r="Q27" s="334"/>
      <c r="R27" s="310"/>
    </row>
    <row r="28" spans="2:19" s="302" customFormat="1" ht="15.75" customHeight="1" x14ac:dyDescent="0.2">
      <c r="Q28" s="334"/>
      <c r="R28" s="310"/>
    </row>
    <row r="29" spans="2:19" s="302" customFormat="1" ht="15.75" customHeight="1" x14ac:dyDescent="0.2">
      <c r="Q29" s="334"/>
      <c r="R29" s="310"/>
    </row>
    <row r="30" spans="2:19" s="302" customFormat="1" ht="15.75" customHeight="1" x14ac:dyDescent="0.2">
      <c r="Q30" s="334"/>
      <c r="R30" s="310"/>
    </row>
    <row r="31" spans="2:19" s="302" customFormat="1" ht="15.75" customHeight="1" x14ac:dyDescent="0.2">
      <c r="Q31" s="334"/>
      <c r="R31" s="310"/>
    </row>
    <row r="32" spans="2:19" s="302" customFormat="1" ht="15.75" customHeight="1" x14ac:dyDescent="0.2">
      <c r="Q32" s="334"/>
      <c r="R32" s="310"/>
    </row>
    <row r="33" spans="17:18" s="302" customFormat="1" ht="15.75" customHeight="1" x14ac:dyDescent="0.2">
      <c r="Q33" s="334"/>
      <c r="R33" s="310"/>
    </row>
    <row r="34" spans="17:18" s="302" customFormat="1" ht="15.75" customHeight="1" x14ac:dyDescent="0.2">
      <c r="Q34" s="334"/>
      <c r="R34" s="310"/>
    </row>
    <row r="35" spans="17:18" s="302" customFormat="1" ht="15.75" customHeight="1" x14ac:dyDescent="0.2">
      <c r="Q35" s="334"/>
      <c r="R35" s="310"/>
    </row>
    <row r="36" spans="17:18" s="302" customFormat="1" ht="15.75" customHeight="1" x14ac:dyDescent="0.2">
      <c r="Q36" s="334"/>
      <c r="R36" s="310"/>
    </row>
    <row r="37" spans="17:18" s="302" customFormat="1" ht="15.75" customHeight="1" x14ac:dyDescent="0.2">
      <c r="Q37" s="334"/>
      <c r="R37" s="310"/>
    </row>
    <row r="38" spans="17:18" s="302" customFormat="1" ht="15.75" customHeight="1" x14ac:dyDescent="0.2">
      <c r="Q38" s="334"/>
      <c r="R38" s="310"/>
    </row>
    <row r="39" spans="17:18" s="302" customFormat="1" ht="15.75" customHeight="1" x14ac:dyDescent="0.2">
      <c r="Q39" s="334"/>
      <c r="R39" s="310"/>
    </row>
    <row r="40" spans="17:18" s="302" customFormat="1" ht="15.75" customHeight="1" x14ac:dyDescent="0.2">
      <c r="Q40" s="334"/>
      <c r="R40" s="310"/>
    </row>
    <row r="41" spans="17:18" s="302" customFormat="1" ht="15.75" customHeight="1" x14ac:dyDescent="0.2">
      <c r="Q41" s="334"/>
      <c r="R41" s="310"/>
    </row>
    <row r="42" spans="17:18" s="302" customFormat="1" ht="15.75" customHeight="1" x14ac:dyDescent="0.2">
      <c r="Q42" s="334"/>
      <c r="R42" s="310"/>
    </row>
    <row r="43" spans="17:18" s="302" customFormat="1" ht="15.75" customHeight="1" x14ac:dyDescent="0.2">
      <c r="Q43" s="334"/>
      <c r="R43" s="310"/>
    </row>
    <row r="44" spans="17:18" s="302" customFormat="1" ht="15.75" customHeight="1" x14ac:dyDescent="0.2">
      <c r="Q44" s="334"/>
      <c r="R44" s="310"/>
    </row>
    <row r="45" spans="17:18" s="302" customFormat="1" ht="15.75" customHeight="1" x14ac:dyDescent="0.2">
      <c r="Q45" s="334"/>
      <c r="R45" s="310"/>
    </row>
    <row r="46" spans="17:18" s="302" customFormat="1" ht="15.75" customHeight="1" x14ac:dyDescent="0.2">
      <c r="Q46" s="334"/>
      <c r="R46" s="310"/>
    </row>
    <row r="47" spans="17:18" s="302" customFormat="1" ht="15.75" customHeight="1" x14ac:dyDescent="0.2">
      <c r="Q47" s="334"/>
      <c r="R47" s="310"/>
    </row>
    <row r="48" spans="17:18" s="302" customFormat="1" ht="15.75" customHeight="1" x14ac:dyDescent="0.2">
      <c r="Q48" s="334"/>
      <c r="R48" s="310"/>
    </row>
    <row r="49" spans="17:18" s="302" customFormat="1" ht="15.75" customHeight="1" x14ac:dyDescent="0.2">
      <c r="Q49" s="334"/>
      <c r="R49" s="310"/>
    </row>
    <row r="50" spans="17:18" s="302" customFormat="1" ht="15.75" customHeight="1" x14ac:dyDescent="0.2">
      <c r="Q50" s="334"/>
      <c r="R50" s="310"/>
    </row>
    <row r="51" spans="17:18" s="146" customFormat="1" ht="15.75" customHeight="1" x14ac:dyDescent="0.25">
      <c r="Q51" s="232"/>
      <c r="R51" s="149"/>
    </row>
    <row r="52" spans="17:18" s="146" customFormat="1" ht="15.75" customHeight="1" x14ac:dyDescent="0.25">
      <c r="Q52" s="232"/>
      <c r="R52" s="149"/>
    </row>
    <row r="53" spans="17:18" s="146" customFormat="1" ht="15.75" customHeight="1" x14ac:dyDescent="0.25">
      <c r="Q53" s="232"/>
      <c r="R53" s="149"/>
    </row>
    <row r="54" spans="17:18" s="146" customFormat="1" ht="15.75" customHeight="1" x14ac:dyDescent="0.25">
      <c r="Q54" s="232"/>
      <c r="R54" s="149"/>
    </row>
    <row r="55" spans="17:18" s="146" customFormat="1" ht="15.75" customHeight="1" x14ac:dyDescent="0.25">
      <c r="Q55" s="232"/>
      <c r="R55" s="149"/>
    </row>
    <row r="56" spans="17:18" s="146" customFormat="1" ht="15.75" customHeight="1" x14ac:dyDescent="0.25">
      <c r="Q56" s="232"/>
      <c r="R56" s="149"/>
    </row>
    <row r="57" spans="17:18" s="146" customFormat="1" ht="15.75" customHeight="1" x14ac:dyDescent="0.25">
      <c r="Q57" s="232"/>
      <c r="R57" s="149"/>
    </row>
    <row r="58" spans="17:18" s="146" customFormat="1" ht="15.75" customHeight="1" x14ac:dyDescent="0.25">
      <c r="Q58" s="232"/>
      <c r="R58" s="149"/>
    </row>
    <row r="59" spans="17:18" s="146" customFormat="1" ht="15.75" customHeight="1" x14ac:dyDescent="0.25">
      <c r="Q59" s="232"/>
      <c r="R59" s="149"/>
    </row>
    <row r="60" spans="17:18" s="146" customFormat="1" ht="15.75" customHeight="1" x14ac:dyDescent="0.25">
      <c r="Q60" s="232"/>
      <c r="R60" s="149"/>
    </row>
    <row r="61" spans="17:18" s="146" customFormat="1" ht="15.75" customHeight="1" x14ac:dyDescent="0.25">
      <c r="Q61" s="232"/>
      <c r="R61" s="149"/>
    </row>
    <row r="62" spans="17:18" s="146" customFormat="1" ht="15.75" customHeight="1" x14ac:dyDescent="0.25">
      <c r="Q62" s="232"/>
      <c r="R62" s="149"/>
    </row>
    <row r="63" spans="17:18" s="146" customFormat="1" ht="15.75" customHeight="1" x14ac:dyDescent="0.25">
      <c r="Q63" s="232"/>
      <c r="R63" s="149"/>
    </row>
    <row r="64" spans="17:18" s="146" customFormat="1" ht="15.75" customHeight="1" x14ac:dyDescent="0.25">
      <c r="Q64" s="232"/>
      <c r="R64" s="149"/>
    </row>
    <row r="65" spans="17:18" s="146" customFormat="1" ht="15.75" customHeight="1" x14ac:dyDescent="0.25">
      <c r="Q65" s="232"/>
      <c r="R65" s="149"/>
    </row>
    <row r="66" spans="17:18" s="146" customFormat="1" ht="15.75" customHeight="1" x14ac:dyDescent="0.25">
      <c r="Q66" s="232"/>
      <c r="R66" s="149"/>
    </row>
    <row r="67" spans="17:18" s="146" customFormat="1" ht="15.75" customHeight="1" x14ac:dyDescent="0.25">
      <c r="Q67" s="232"/>
      <c r="R67" s="149"/>
    </row>
    <row r="68" spans="17:18" s="146" customFormat="1" ht="15.75" customHeight="1" x14ac:dyDescent="0.25">
      <c r="Q68" s="232"/>
      <c r="R68" s="149"/>
    </row>
    <row r="69" spans="17:18" s="146" customFormat="1" ht="15.75" customHeight="1" x14ac:dyDescent="0.25">
      <c r="Q69" s="232"/>
      <c r="R69" s="149"/>
    </row>
    <row r="70" spans="17:18" s="146" customFormat="1" ht="15.75" customHeight="1" x14ac:dyDescent="0.25">
      <c r="Q70" s="232"/>
      <c r="R70" s="149"/>
    </row>
    <row r="71" spans="17:18" s="146" customFormat="1" ht="15.75" customHeight="1" x14ac:dyDescent="0.25">
      <c r="Q71" s="232"/>
      <c r="R71" s="149"/>
    </row>
    <row r="72" spans="17:18" s="146" customFormat="1" ht="15.75" customHeight="1" x14ac:dyDescent="0.25">
      <c r="Q72" s="232"/>
      <c r="R72" s="149"/>
    </row>
    <row r="73" spans="17:18" s="146" customFormat="1" ht="15.75" customHeight="1" x14ac:dyDescent="0.25">
      <c r="Q73" s="232"/>
      <c r="R73" s="149"/>
    </row>
    <row r="74" spans="17:18" s="146" customFormat="1" ht="15.75" customHeight="1" x14ac:dyDescent="0.25">
      <c r="Q74" s="232"/>
      <c r="R74" s="149"/>
    </row>
    <row r="75" spans="17:18" s="146" customFormat="1" ht="15.75" customHeight="1" x14ac:dyDescent="0.25">
      <c r="Q75" s="232"/>
      <c r="R75" s="149"/>
    </row>
    <row r="76" spans="17:18" s="146" customFormat="1" ht="15.75" customHeight="1" x14ac:dyDescent="0.25">
      <c r="Q76" s="232"/>
      <c r="R76" s="149"/>
    </row>
    <row r="77" spans="17:18" s="146" customFormat="1" ht="15.75" customHeight="1" x14ac:dyDescent="0.25">
      <c r="Q77" s="232"/>
      <c r="R77" s="149"/>
    </row>
    <row r="78" spans="17:18" s="146" customFormat="1" ht="15.75" customHeight="1" x14ac:dyDescent="0.25">
      <c r="Q78" s="232"/>
      <c r="R78" s="149"/>
    </row>
    <row r="79" spans="17:18" s="146" customFormat="1" ht="15.75" customHeight="1" x14ac:dyDescent="0.25">
      <c r="Q79" s="232"/>
      <c r="R79" s="149"/>
    </row>
    <row r="80" spans="17:18" s="146" customFormat="1" ht="15.75" customHeight="1" x14ac:dyDescent="0.25">
      <c r="Q80" s="232"/>
      <c r="R80" s="149"/>
    </row>
    <row r="81" spans="17:18" s="146" customFormat="1" ht="15.75" customHeight="1" x14ac:dyDescent="0.25">
      <c r="Q81" s="232"/>
      <c r="R81" s="149"/>
    </row>
    <row r="82" spans="17:18" s="146" customFormat="1" ht="15.75" customHeight="1" x14ac:dyDescent="0.25">
      <c r="Q82" s="232"/>
      <c r="R82" s="149"/>
    </row>
    <row r="83" spans="17:18" s="146" customFormat="1" ht="15.75" customHeight="1" x14ac:dyDescent="0.25">
      <c r="Q83" s="232"/>
      <c r="R83" s="149"/>
    </row>
    <row r="84" spans="17:18" s="146" customFormat="1" ht="15.75" customHeight="1" x14ac:dyDescent="0.25">
      <c r="Q84" s="232"/>
      <c r="R84" s="149"/>
    </row>
    <row r="85" spans="17:18" s="146" customFormat="1" ht="15.75" customHeight="1" x14ac:dyDescent="0.25">
      <c r="Q85" s="232"/>
      <c r="R85" s="149"/>
    </row>
    <row r="86" spans="17:18" s="146" customFormat="1" ht="15.75" customHeight="1" x14ac:dyDescent="0.25">
      <c r="Q86" s="232"/>
      <c r="R86" s="149"/>
    </row>
    <row r="87" spans="17:18" s="146" customFormat="1" ht="15.75" customHeight="1" x14ac:dyDescent="0.25">
      <c r="Q87" s="232"/>
      <c r="R87" s="149"/>
    </row>
    <row r="88" spans="17:18" s="146" customFormat="1" ht="15.75" customHeight="1" x14ac:dyDescent="0.25">
      <c r="Q88" s="232"/>
      <c r="R88" s="149"/>
    </row>
    <row r="89" spans="17:18" s="146" customFormat="1" ht="15.75" customHeight="1" x14ac:dyDescent="0.25">
      <c r="Q89" s="232"/>
      <c r="R89" s="149"/>
    </row>
    <row r="90" spans="17:18" s="146" customFormat="1" ht="15.75" customHeight="1" x14ac:dyDescent="0.25">
      <c r="Q90" s="232"/>
      <c r="R90" s="149"/>
    </row>
    <row r="91" spans="17:18" s="146" customFormat="1" ht="15.75" customHeight="1" x14ac:dyDescent="0.25">
      <c r="Q91" s="232"/>
      <c r="R91" s="149"/>
    </row>
    <row r="92" spans="17:18" s="146" customFormat="1" ht="15.75" customHeight="1" x14ac:dyDescent="0.25">
      <c r="Q92" s="232"/>
      <c r="R92" s="149"/>
    </row>
    <row r="93" spans="17:18" s="146" customFormat="1" ht="15.75" customHeight="1" x14ac:dyDescent="0.25">
      <c r="Q93" s="232"/>
      <c r="R93" s="149"/>
    </row>
    <row r="94" spans="17:18" s="146" customFormat="1" ht="15.75" customHeight="1" x14ac:dyDescent="0.25">
      <c r="Q94" s="232"/>
      <c r="R94" s="149"/>
    </row>
    <row r="95" spans="17:18" s="146" customFormat="1" ht="15.75" customHeight="1" x14ac:dyDescent="0.25">
      <c r="Q95" s="232"/>
      <c r="R95" s="149"/>
    </row>
    <row r="96" spans="17:18" s="146" customFormat="1" ht="15.75" customHeight="1" x14ac:dyDescent="0.25">
      <c r="Q96" s="232"/>
      <c r="R96" s="149"/>
    </row>
    <row r="97" spans="17:18" s="146" customFormat="1" ht="15.75" customHeight="1" x14ac:dyDescent="0.25">
      <c r="Q97" s="232"/>
      <c r="R97" s="149"/>
    </row>
    <row r="98" spans="17:18" s="146" customFormat="1" ht="15.75" customHeight="1" x14ac:dyDescent="0.25">
      <c r="Q98" s="232"/>
      <c r="R98" s="149"/>
    </row>
    <row r="99" spans="17:18" s="146" customFormat="1" ht="15.75" customHeight="1" x14ac:dyDescent="0.25">
      <c r="Q99" s="232"/>
      <c r="R99" s="149"/>
    </row>
    <row r="100" spans="17:18" s="146" customFormat="1" ht="15.75" customHeight="1" x14ac:dyDescent="0.25">
      <c r="Q100" s="232"/>
      <c r="R100" s="149"/>
    </row>
    <row r="101" spans="17:18" s="146" customFormat="1" ht="15.75" customHeight="1" x14ac:dyDescent="0.25">
      <c r="Q101" s="232"/>
      <c r="R101" s="149"/>
    </row>
    <row r="102" spans="17:18" s="146" customFormat="1" ht="15.75" customHeight="1" x14ac:dyDescent="0.25">
      <c r="Q102" s="232"/>
      <c r="R102" s="149"/>
    </row>
    <row r="103" spans="17:18" s="146" customFormat="1" ht="15.75" customHeight="1" x14ac:dyDescent="0.25">
      <c r="Q103" s="232"/>
      <c r="R103" s="149"/>
    </row>
    <row r="104" spans="17:18" s="146" customFormat="1" ht="15.75" customHeight="1" x14ac:dyDescent="0.25">
      <c r="Q104" s="232"/>
      <c r="R104" s="149"/>
    </row>
    <row r="105" spans="17:18" s="146" customFormat="1" ht="15.75" customHeight="1" x14ac:dyDescent="0.25">
      <c r="Q105" s="232"/>
      <c r="R105" s="149"/>
    </row>
    <row r="106" spans="17:18" s="146" customFormat="1" ht="15.75" customHeight="1" x14ac:dyDescent="0.25">
      <c r="Q106" s="232"/>
      <c r="R106" s="149"/>
    </row>
    <row r="107" spans="17:18" s="146" customFormat="1" ht="15.75" customHeight="1" x14ac:dyDescent="0.25">
      <c r="Q107" s="232"/>
      <c r="R107" s="149"/>
    </row>
    <row r="108" spans="17:18" s="146" customFormat="1" ht="15.75" customHeight="1" x14ac:dyDescent="0.25">
      <c r="Q108" s="232"/>
      <c r="R108" s="149"/>
    </row>
    <row r="109" spans="17:18" s="146" customFormat="1" ht="15.75" customHeight="1" x14ac:dyDescent="0.25">
      <c r="Q109" s="232"/>
      <c r="R109" s="149"/>
    </row>
    <row r="110" spans="17:18" s="146" customFormat="1" ht="15.75" customHeight="1" x14ac:dyDescent="0.25">
      <c r="Q110" s="232"/>
      <c r="R110" s="149"/>
    </row>
    <row r="111" spans="17:18" s="146" customFormat="1" ht="15.75" customHeight="1" x14ac:dyDescent="0.25">
      <c r="Q111" s="232"/>
      <c r="R111" s="149"/>
    </row>
    <row r="112" spans="17:18" s="146" customFormat="1" ht="15.75" customHeight="1" x14ac:dyDescent="0.25">
      <c r="Q112" s="232"/>
      <c r="R112" s="149"/>
    </row>
    <row r="113" spans="17:18" s="146" customFormat="1" ht="15.75" customHeight="1" x14ac:dyDescent="0.25">
      <c r="Q113" s="232"/>
      <c r="R113" s="149"/>
    </row>
    <row r="114" spans="17:18" s="146" customFormat="1" ht="15.75" customHeight="1" x14ac:dyDescent="0.25">
      <c r="Q114" s="232"/>
      <c r="R114" s="149"/>
    </row>
    <row r="115" spans="17:18" s="146" customFormat="1" ht="15.75" customHeight="1" x14ac:dyDescent="0.25">
      <c r="Q115" s="232"/>
      <c r="R115" s="149"/>
    </row>
    <row r="116" spans="17:18" s="146" customFormat="1" ht="15.75" customHeight="1" x14ac:dyDescent="0.25">
      <c r="Q116" s="232"/>
      <c r="R116" s="149"/>
    </row>
    <row r="117" spans="17:18" s="146" customFormat="1" ht="15.75" customHeight="1" x14ac:dyDescent="0.25">
      <c r="Q117" s="232"/>
      <c r="R117" s="149"/>
    </row>
    <row r="118" spans="17:18" s="146" customFormat="1" ht="15.75" customHeight="1" x14ac:dyDescent="0.25">
      <c r="Q118" s="232"/>
      <c r="R118" s="149"/>
    </row>
    <row r="119" spans="17:18" s="146" customFormat="1" ht="15.75" customHeight="1" x14ac:dyDescent="0.25">
      <c r="Q119" s="232"/>
      <c r="R119" s="149"/>
    </row>
    <row r="120" spans="17:18" s="146" customFormat="1" ht="15.75" customHeight="1" x14ac:dyDescent="0.25">
      <c r="Q120" s="232"/>
      <c r="R120" s="149"/>
    </row>
    <row r="121" spans="17:18" s="146" customFormat="1" ht="15.75" customHeight="1" x14ac:dyDescent="0.25">
      <c r="Q121" s="232"/>
      <c r="R121" s="149"/>
    </row>
    <row r="122" spans="17:18" s="146" customFormat="1" ht="15.75" customHeight="1" x14ac:dyDescent="0.25">
      <c r="Q122" s="232"/>
      <c r="R122" s="149"/>
    </row>
    <row r="123" spans="17:18" s="146" customFormat="1" ht="15.75" customHeight="1" x14ac:dyDescent="0.25">
      <c r="Q123" s="232"/>
      <c r="R123" s="149"/>
    </row>
    <row r="124" spans="17:18" s="146" customFormat="1" ht="15.75" customHeight="1" x14ac:dyDescent="0.25">
      <c r="Q124" s="232"/>
      <c r="R124" s="149"/>
    </row>
    <row r="125" spans="17:18" s="146" customFormat="1" ht="15.75" customHeight="1" x14ac:dyDescent="0.25">
      <c r="Q125" s="232"/>
      <c r="R125" s="149"/>
    </row>
    <row r="126" spans="17:18" s="146" customFormat="1" ht="15.75" customHeight="1" x14ac:dyDescent="0.25">
      <c r="Q126" s="232"/>
      <c r="R126" s="149"/>
    </row>
    <row r="127" spans="17:18" s="146" customFormat="1" ht="15.75" customHeight="1" x14ac:dyDescent="0.25">
      <c r="Q127" s="232"/>
      <c r="R127" s="149"/>
    </row>
    <row r="128" spans="17:18" s="146" customFormat="1" ht="15.75" customHeight="1" x14ac:dyDescent="0.25">
      <c r="Q128" s="232"/>
      <c r="R128" s="149"/>
    </row>
    <row r="129" spans="17:18" s="146" customFormat="1" ht="15.75" customHeight="1" x14ac:dyDescent="0.25">
      <c r="Q129" s="232"/>
      <c r="R129" s="149"/>
    </row>
    <row r="130" spans="17:18" s="146" customFormat="1" ht="15.75" customHeight="1" x14ac:dyDescent="0.25">
      <c r="Q130" s="232"/>
      <c r="R130" s="149"/>
    </row>
    <row r="131" spans="17:18" s="146" customFormat="1" ht="15.75" customHeight="1" x14ac:dyDescent="0.25">
      <c r="Q131" s="232"/>
      <c r="R131" s="149"/>
    </row>
    <row r="132" spans="17:18" s="146" customFormat="1" ht="15.75" customHeight="1" x14ac:dyDescent="0.25">
      <c r="Q132" s="232"/>
      <c r="R132" s="149"/>
    </row>
    <row r="133" spans="17:18" s="146" customFormat="1" ht="15.75" customHeight="1" x14ac:dyDescent="0.25">
      <c r="Q133" s="232"/>
      <c r="R133" s="149"/>
    </row>
    <row r="134" spans="17:18" s="146" customFormat="1" ht="15.75" customHeight="1" x14ac:dyDescent="0.25">
      <c r="Q134" s="232"/>
      <c r="R134" s="149"/>
    </row>
    <row r="135" spans="17:18" s="146" customFormat="1" ht="15.75" customHeight="1" x14ac:dyDescent="0.25">
      <c r="Q135" s="232"/>
      <c r="R135" s="149"/>
    </row>
    <row r="136" spans="17:18" s="146" customFormat="1" ht="15.75" customHeight="1" x14ac:dyDescent="0.25">
      <c r="Q136" s="232"/>
      <c r="R136" s="149"/>
    </row>
    <row r="137" spans="17:18" s="146" customFormat="1" ht="15.75" customHeight="1" x14ac:dyDescent="0.25">
      <c r="Q137" s="232"/>
      <c r="R137" s="149"/>
    </row>
    <row r="138" spans="17:18" s="146" customFormat="1" ht="15.75" customHeight="1" x14ac:dyDescent="0.25">
      <c r="Q138" s="232"/>
      <c r="R138" s="149"/>
    </row>
    <row r="139" spans="17:18" s="146" customFormat="1" ht="15.75" customHeight="1" x14ac:dyDescent="0.25">
      <c r="Q139" s="232"/>
      <c r="R139" s="149"/>
    </row>
    <row r="140" spans="17:18" s="146" customFormat="1" ht="15.75" customHeight="1" x14ac:dyDescent="0.25">
      <c r="Q140" s="232"/>
      <c r="R140" s="149"/>
    </row>
    <row r="141" spans="17:18" s="146" customFormat="1" ht="15.75" customHeight="1" x14ac:dyDescent="0.25">
      <c r="Q141" s="232"/>
      <c r="R141" s="149"/>
    </row>
    <row r="142" spans="17:18" s="146" customFormat="1" ht="15.75" customHeight="1" x14ac:dyDescent="0.25">
      <c r="Q142" s="232"/>
      <c r="R142" s="149"/>
    </row>
    <row r="143" spans="17:18" s="146" customFormat="1" ht="15.75" customHeight="1" x14ac:dyDescent="0.25">
      <c r="Q143" s="232"/>
      <c r="R143" s="149"/>
    </row>
    <row r="144" spans="17:18" s="146" customFormat="1" ht="15.75" customHeight="1" x14ac:dyDescent="0.25">
      <c r="Q144" s="232"/>
      <c r="R144" s="149"/>
    </row>
    <row r="145" spans="2:19" s="146" customFormat="1" ht="15.75" customHeight="1" x14ac:dyDescent="0.25">
      <c r="Q145" s="232"/>
      <c r="R145" s="149"/>
    </row>
    <row r="146" spans="2:19" s="146" customFormat="1" ht="15.75" customHeight="1" x14ac:dyDescent="0.25">
      <c r="Q146" s="232"/>
      <c r="R146" s="149"/>
    </row>
    <row r="147" spans="2:19" s="146" customFormat="1" ht="15.75" customHeight="1" x14ac:dyDescent="0.25">
      <c r="Q147" s="232"/>
      <c r="R147" s="149"/>
    </row>
    <row r="148" spans="2:19" s="146" customFormat="1" ht="15.75" customHeight="1" x14ac:dyDescent="0.25">
      <c r="Q148" s="232"/>
      <c r="R148" s="149"/>
    </row>
    <row r="149" spans="2:19" s="146" customFormat="1" ht="15.75" customHeight="1" x14ac:dyDescent="0.25">
      <c r="Q149" s="232"/>
      <c r="R149" s="149"/>
    </row>
    <row r="150" spans="2:19" s="146" customFormat="1" ht="15.75" customHeight="1" x14ac:dyDescent="0.25">
      <c r="Q150" s="232"/>
      <c r="R150" s="149"/>
    </row>
    <row r="151" spans="2:19" s="146" customFormat="1" ht="15.75" customHeight="1" x14ac:dyDescent="0.25">
      <c r="Q151" s="232"/>
      <c r="R151" s="149"/>
    </row>
    <row r="152" spans="2:19" s="146" customFormat="1" ht="15.75" customHeight="1" x14ac:dyDescent="0.25">
      <c r="Q152" s="232"/>
      <c r="R152" s="149"/>
    </row>
    <row r="153" spans="2:19" s="146" customFormat="1" ht="15.75" customHeight="1" x14ac:dyDescent="0.25">
      <c r="Q153" s="232"/>
      <c r="R153" s="149"/>
    </row>
    <row r="154" spans="2:19" s="146" customFormat="1" ht="15.75" customHeight="1" x14ac:dyDescent="0.25">
      <c r="Q154" s="232"/>
      <c r="R154" s="149"/>
    </row>
    <row r="155" spans="2:19" s="146" customFormat="1" ht="15.75" customHeight="1" x14ac:dyDescent="0.25">
      <c r="Q155" s="232"/>
      <c r="R155" s="149"/>
    </row>
    <row r="156" spans="2:19" ht="27" thickBot="1" x14ac:dyDescent="0.45">
      <c r="C156" s="23" t="s">
        <v>47</v>
      </c>
    </row>
    <row r="157" spans="2:19" ht="39" thickBot="1" x14ac:dyDescent="0.3">
      <c r="B157" s="68" t="s">
        <v>15</v>
      </c>
      <c r="C157" s="52" t="s">
        <v>27</v>
      </c>
      <c r="D157" s="52" t="s">
        <v>29</v>
      </c>
      <c r="E157" s="52" t="s">
        <v>2</v>
      </c>
      <c r="F157" s="114"/>
      <c r="G157" s="473" t="s">
        <v>48</v>
      </c>
      <c r="H157" s="474"/>
      <c r="I157" s="475"/>
      <c r="J157" s="52" t="s">
        <v>42</v>
      </c>
      <c r="K157" s="52" t="s">
        <v>49</v>
      </c>
      <c r="L157" s="52" t="s">
        <v>50</v>
      </c>
      <c r="M157" s="52" t="s">
        <v>51</v>
      </c>
      <c r="N157" s="114"/>
      <c r="O157" s="114"/>
      <c r="P157" s="52" t="s">
        <v>52</v>
      </c>
      <c r="Q157" s="335" t="s">
        <v>18</v>
      </c>
      <c r="R157" s="4" t="s">
        <v>14</v>
      </c>
      <c r="S157" s="92" t="s">
        <v>62</v>
      </c>
    </row>
    <row r="158" spans="2:19" ht="26.25" thickBot="1" x14ac:dyDescent="0.3">
      <c r="B158" s="69"/>
      <c r="C158" s="2"/>
      <c r="D158" s="2"/>
      <c r="E158" s="2"/>
      <c r="F158" s="2" t="s">
        <v>53</v>
      </c>
      <c r="G158" s="2" t="s">
        <v>54</v>
      </c>
      <c r="H158" s="2" t="s">
        <v>55</v>
      </c>
      <c r="I158" s="2" t="s">
        <v>56</v>
      </c>
      <c r="J158" s="2"/>
      <c r="K158" s="2"/>
      <c r="L158" s="2"/>
      <c r="M158" s="2"/>
      <c r="N158" s="2"/>
      <c r="O158" s="2"/>
      <c r="P158" s="2"/>
    </row>
    <row r="159" spans="2:19" x14ac:dyDescent="0.25">
      <c r="B159" s="70"/>
      <c r="C159" s="3">
        <v>10</v>
      </c>
      <c r="D159" s="3">
        <v>10</v>
      </c>
      <c r="E159" s="3">
        <v>10</v>
      </c>
      <c r="F159" s="3">
        <v>5</v>
      </c>
      <c r="G159" s="3">
        <v>5</v>
      </c>
      <c r="H159" s="3">
        <v>5</v>
      </c>
      <c r="I159" s="3">
        <v>5</v>
      </c>
      <c r="J159" s="3">
        <v>10</v>
      </c>
      <c r="K159" s="3">
        <v>10</v>
      </c>
      <c r="L159" s="3">
        <v>10</v>
      </c>
      <c r="M159" s="3">
        <v>10</v>
      </c>
      <c r="N159" s="3"/>
      <c r="O159" s="3"/>
      <c r="P159" s="3">
        <v>100</v>
      </c>
    </row>
    <row r="160" spans="2:19" s="11" customFormat="1" x14ac:dyDescent="0.25">
      <c r="B160" s="19" t="s">
        <v>57</v>
      </c>
      <c r="Q160" s="138"/>
      <c r="S160" s="80"/>
    </row>
    <row r="161" spans="2:19" s="11" customFormat="1" x14ac:dyDescent="0.25">
      <c r="B161" s="61"/>
      <c r="Q161" s="138"/>
      <c r="S161" s="80"/>
    </row>
    <row r="162" spans="2:19" s="58" customFormat="1" x14ac:dyDescent="0.25">
      <c r="B162" s="61"/>
      <c r="Q162" s="470"/>
      <c r="S162" s="93"/>
    </row>
    <row r="163" spans="2:19" s="58" customFormat="1" x14ac:dyDescent="0.25">
      <c r="B163" s="61"/>
      <c r="Q163" s="471"/>
      <c r="S163" s="93"/>
    </row>
    <row r="164" spans="2:19" s="58" customFormat="1" x14ac:dyDescent="0.25">
      <c r="B164" s="61"/>
      <c r="Q164" s="471"/>
      <c r="S164" s="93"/>
    </row>
    <row r="165" spans="2:19" s="58" customFormat="1" x14ac:dyDescent="0.25">
      <c r="B165" s="61"/>
      <c r="Q165" s="471"/>
      <c r="S165" s="100"/>
    </row>
    <row r="166" spans="2:19" s="58" customFormat="1" x14ac:dyDescent="0.25">
      <c r="B166" s="61"/>
      <c r="Q166" s="472"/>
      <c r="S166" s="93"/>
    </row>
    <row r="167" spans="2:19" s="11" customFormat="1" x14ac:dyDescent="0.25">
      <c r="B167" s="61"/>
      <c r="Q167" s="138"/>
      <c r="S167" s="80"/>
    </row>
    <row r="168" spans="2:19" s="67" customFormat="1" x14ac:dyDescent="0.25">
      <c r="B168" s="61"/>
      <c r="Q168" s="467"/>
      <c r="S168" s="94"/>
    </row>
    <row r="169" spans="2:19" s="67" customFormat="1" x14ac:dyDescent="0.25">
      <c r="B169" s="61"/>
      <c r="Q169" s="468"/>
      <c r="S169" s="94"/>
    </row>
    <row r="170" spans="2:19" s="67" customFormat="1" x14ac:dyDescent="0.25">
      <c r="B170" s="61"/>
      <c r="Q170" s="468"/>
      <c r="S170" s="97"/>
    </row>
    <row r="171" spans="2:19" s="67" customFormat="1" x14ac:dyDescent="0.25">
      <c r="B171" s="61"/>
      <c r="Q171" s="468"/>
      <c r="S171" s="94"/>
    </row>
    <row r="172" spans="2:19" s="67" customFormat="1" x14ac:dyDescent="0.25">
      <c r="B172" s="61"/>
      <c r="Q172" s="469"/>
      <c r="S172" s="94"/>
    </row>
    <row r="173" spans="2:19" s="11" customFormat="1" x14ac:dyDescent="0.25">
      <c r="B173" s="61"/>
      <c r="Q173" s="138"/>
      <c r="S173" s="80"/>
    </row>
    <row r="174" spans="2:19" s="13" customFormat="1" x14ac:dyDescent="0.25">
      <c r="B174" s="61"/>
      <c r="Q174" s="464"/>
      <c r="S174" s="95"/>
    </row>
    <row r="175" spans="2:19" s="13" customFormat="1" x14ac:dyDescent="0.25">
      <c r="B175" s="61"/>
      <c r="Q175" s="465"/>
      <c r="S175" s="95"/>
    </row>
    <row r="176" spans="2:19" s="13" customFormat="1" x14ac:dyDescent="0.25">
      <c r="B176" s="61"/>
      <c r="Q176" s="465"/>
      <c r="S176" s="95"/>
    </row>
    <row r="177" spans="2:19" s="13" customFormat="1" x14ac:dyDescent="0.25">
      <c r="B177" s="61"/>
      <c r="Q177" s="465"/>
      <c r="S177" s="95"/>
    </row>
    <row r="178" spans="2:19" s="13" customFormat="1" x14ac:dyDescent="0.25">
      <c r="B178" s="61"/>
      <c r="Q178" s="466"/>
      <c r="S178" s="95"/>
    </row>
    <row r="179" spans="2:19" s="11" customFormat="1" x14ac:dyDescent="0.25">
      <c r="B179" s="61"/>
      <c r="P179" s="11">
        <f>SUM(P174:P178)</f>
        <v>0</v>
      </c>
      <c r="Q179" s="138"/>
      <c r="S179" s="80"/>
    </row>
    <row r="180" spans="2:19" s="11" customFormat="1" ht="15.6" customHeight="1" x14ac:dyDescent="0.25">
      <c r="B180" s="19" t="s">
        <v>58</v>
      </c>
      <c r="Q180" s="138"/>
      <c r="S180" s="80"/>
    </row>
    <row r="181" spans="2:19" s="19" customFormat="1" x14ac:dyDescent="0.25">
      <c r="B181" s="61"/>
      <c r="Q181" s="476"/>
      <c r="S181" s="86"/>
    </row>
    <row r="182" spans="2:19" s="19" customFormat="1" x14ac:dyDescent="0.25">
      <c r="B182" s="61"/>
      <c r="Q182" s="477"/>
      <c r="S182" s="86"/>
    </row>
    <row r="183" spans="2:19" s="19" customFormat="1" x14ac:dyDescent="0.25">
      <c r="B183" s="61"/>
      <c r="Q183" s="477"/>
      <c r="S183" s="86"/>
    </row>
    <row r="184" spans="2:19" s="19" customFormat="1" x14ac:dyDescent="0.25">
      <c r="B184" s="61"/>
      <c r="Q184" s="477"/>
      <c r="S184" s="86"/>
    </row>
    <row r="185" spans="2:19" s="19" customFormat="1" x14ac:dyDescent="0.25">
      <c r="B185" s="61"/>
      <c r="Q185" s="478"/>
      <c r="S185" s="86"/>
    </row>
    <row r="186" spans="2:19" s="11" customFormat="1" x14ac:dyDescent="0.25">
      <c r="B186" s="61"/>
      <c r="Q186" s="138"/>
      <c r="S186" s="80"/>
    </row>
    <row r="187" spans="2:19" s="63" customFormat="1" x14ac:dyDescent="0.25">
      <c r="B187" s="61"/>
      <c r="Q187" s="488"/>
      <c r="S187" s="85"/>
    </row>
    <row r="188" spans="2:19" s="63" customFormat="1" x14ac:dyDescent="0.25">
      <c r="B188" s="61"/>
      <c r="Q188" s="489"/>
      <c r="S188" s="85"/>
    </row>
    <row r="189" spans="2:19" s="63" customFormat="1" x14ac:dyDescent="0.25">
      <c r="B189" s="61"/>
      <c r="Q189" s="489"/>
      <c r="S189" s="85"/>
    </row>
    <row r="190" spans="2:19" s="63" customFormat="1" x14ac:dyDescent="0.25">
      <c r="B190" s="6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Q190" s="490"/>
      <c r="S190" s="85"/>
    </row>
    <row r="191" spans="2:19" s="63" customFormat="1" x14ac:dyDescent="0.25">
      <c r="B191" s="61"/>
      <c r="Q191" s="336"/>
      <c r="S191" s="85"/>
    </row>
    <row r="192" spans="2:19" s="11" customFormat="1" x14ac:dyDescent="0.25">
      <c r="B192" s="61"/>
      <c r="Q192" s="138"/>
      <c r="S192" s="80"/>
    </row>
    <row r="193" spans="2:19" s="57" customFormat="1" x14ac:dyDescent="0.25">
      <c r="B193" s="61"/>
      <c r="Q193" s="503"/>
      <c r="S193" s="81"/>
    </row>
    <row r="194" spans="2:19" s="57" customFormat="1" x14ac:dyDescent="0.25">
      <c r="B194" s="61"/>
      <c r="Q194" s="504"/>
      <c r="S194" s="81"/>
    </row>
    <row r="195" spans="2:19" s="57" customFormat="1" x14ac:dyDescent="0.25">
      <c r="B195" s="61"/>
      <c r="Q195" s="504"/>
      <c r="S195" s="99"/>
    </row>
    <row r="196" spans="2:19" s="57" customFormat="1" x14ac:dyDescent="0.25">
      <c r="B196" s="61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Q196" s="504"/>
      <c r="S196" s="81"/>
    </row>
    <row r="197" spans="2:19" s="11" customFormat="1" x14ac:dyDescent="0.25">
      <c r="B197" s="61"/>
      <c r="Q197" s="505"/>
      <c r="S197" s="80"/>
    </row>
    <row r="198" spans="2:19" s="11" customFormat="1" x14ac:dyDescent="0.25">
      <c r="B198" s="61"/>
      <c r="Q198" s="138"/>
      <c r="S198" s="80"/>
    </row>
    <row r="199" spans="2:19" s="15" customFormat="1" x14ac:dyDescent="0.25">
      <c r="B199" s="61"/>
      <c r="Q199" s="500"/>
      <c r="S199" s="90"/>
    </row>
    <row r="200" spans="2:19" s="15" customFormat="1" x14ac:dyDescent="0.25">
      <c r="B200" s="61"/>
      <c r="Q200" s="501"/>
      <c r="S200" s="90"/>
    </row>
    <row r="201" spans="2:19" s="15" customFormat="1" x14ac:dyDescent="0.25">
      <c r="B201" s="61"/>
      <c r="Q201" s="501"/>
      <c r="S201" s="90"/>
    </row>
    <row r="202" spans="2:19" s="15" customFormat="1" x14ac:dyDescent="0.25">
      <c r="B202" s="61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Q202" s="501"/>
      <c r="S202" s="98"/>
    </row>
    <row r="203" spans="2:19" s="15" customFormat="1" x14ac:dyDescent="0.25">
      <c r="B203" s="61"/>
      <c r="Q203" s="502"/>
      <c r="S203" s="90"/>
    </row>
    <row r="204" spans="2:19" s="11" customFormat="1" x14ac:dyDescent="0.25">
      <c r="B204" s="61"/>
      <c r="Q204" s="138"/>
      <c r="S204" s="80"/>
    </row>
    <row r="205" spans="2:19" s="20" customFormat="1" x14ac:dyDescent="0.25">
      <c r="B205" s="61"/>
      <c r="Q205" s="497"/>
      <c r="S205" s="82"/>
    </row>
    <row r="206" spans="2:19" s="20" customFormat="1" x14ac:dyDescent="0.25">
      <c r="B206" s="61"/>
      <c r="Q206" s="498"/>
      <c r="S206" s="82"/>
    </row>
    <row r="207" spans="2:19" s="20" customFormat="1" x14ac:dyDescent="0.25">
      <c r="B207" s="61"/>
      <c r="Q207" s="498"/>
      <c r="S207" s="82"/>
    </row>
    <row r="208" spans="2:19" s="20" customFormat="1" x14ac:dyDescent="0.25">
      <c r="B208" s="61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Q208" s="498"/>
      <c r="S208" s="82"/>
    </row>
    <row r="209" spans="2:19" s="20" customFormat="1" x14ac:dyDescent="0.25">
      <c r="B209" s="61"/>
      <c r="Q209" s="499"/>
      <c r="S209" s="82"/>
    </row>
    <row r="210" spans="2:19" s="11" customFormat="1" x14ac:dyDescent="0.25">
      <c r="B210" s="61"/>
      <c r="Q210" s="138"/>
      <c r="S210" s="80"/>
    </row>
    <row r="211" spans="2:19" s="59" customFormat="1" x14ac:dyDescent="0.25">
      <c r="B211" s="61"/>
      <c r="Q211" s="494"/>
      <c r="S211" s="83"/>
    </row>
    <row r="212" spans="2:19" s="59" customFormat="1" x14ac:dyDescent="0.25">
      <c r="B212" s="61"/>
      <c r="Q212" s="495"/>
      <c r="S212" s="83"/>
    </row>
    <row r="213" spans="2:19" s="59" customFormat="1" x14ac:dyDescent="0.25">
      <c r="B213" s="61"/>
      <c r="Q213" s="495"/>
      <c r="S213" s="83"/>
    </row>
    <row r="214" spans="2:19" s="59" customFormat="1" x14ac:dyDescent="0.25">
      <c r="B214" s="61"/>
      <c r="Q214" s="495"/>
      <c r="S214" s="83"/>
    </row>
    <row r="215" spans="2:19" s="59" customFormat="1" x14ac:dyDescent="0.25">
      <c r="B215" s="61"/>
      <c r="Q215" s="496"/>
      <c r="S215" s="83"/>
    </row>
    <row r="216" spans="2:19" s="11" customFormat="1" x14ac:dyDescent="0.25">
      <c r="B216" s="61"/>
      <c r="Q216" s="138"/>
      <c r="S216" s="80"/>
    </row>
    <row r="217" spans="2:19" s="18" customFormat="1" x14ac:dyDescent="0.25">
      <c r="B217" s="61"/>
      <c r="Q217" s="491"/>
      <c r="S217" s="96"/>
    </row>
    <row r="218" spans="2:19" s="18" customFormat="1" x14ac:dyDescent="0.25">
      <c r="B218" s="61"/>
      <c r="Q218" s="492"/>
      <c r="S218" s="96"/>
    </row>
    <row r="219" spans="2:19" s="18" customFormat="1" x14ac:dyDescent="0.25">
      <c r="B219" s="61"/>
      <c r="Q219" s="492"/>
      <c r="S219" s="96"/>
    </row>
    <row r="220" spans="2:19" s="18" customFormat="1" x14ac:dyDescent="0.25">
      <c r="B220" s="61"/>
      <c r="Q220" s="492"/>
      <c r="S220" s="96"/>
    </row>
    <row r="221" spans="2:19" s="18" customFormat="1" x14ac:dyDescent="0.25">
      <c r="B221" s="61"/>
      <c r="Q221" s="493"/>
      <c r="S221" s="96"/>
    </row>
    <row r="222" spans="2:19" s="11" customFormat="1" x14ac:dyDescent="0.25">
      <c r="B222" s="61"/>
      <c r="Q222" s="138"/>
      <c r="S222" s="80"/>
    </row>
    <row r="223" spans="2:19" s="58" customFormat="1" x14ac:dyDescent="0.25">
      <c r="B223" s="61"/>
      <c r="Q223" s="470"/>
      <c r="S223" s="93"/>
    </row>
    <row r="224" spans="2:19" s="58" customFormat="1" x14ac:dyDescent="0.25">
      <c r="B224" s="61"/>
      <c r="Q224" s="471"/>
      <c r="S224" s="93"/>
    </row>
    <row r="225" spans="2:19" s="58" customFormat="1" x14ac:dyDescent="0.25">
      <c r="B225" s="61"/>
      <c r="Q225" s="471"/>
      <c r="S225" s="93"/>
    </row>
    <row r="226" spans="2:19" s="58" customFormat="1" x14ac:dyDescent="0.25">
      <c r="B226" s="61"/>
      <c r="Q226" s="471"/>
      <c r="S226" s="93"/>
    </row>
    <row r="227" spans="2:19" s="58" customFormat="1" x14ac:dyDescent="0.25">
      <c r="B227" s="61"/>
      <c r="Q227" s="472"/>
      <c r="S227" s="93"/>
    </row>
    <row r="228" spans="2:19" s="11" customFormat="1" x14ac:dyDescent="0.25">
      <c r="B228" s="61"/>
      <c r="Q228" s="138"/>
      <c r="S228" s="80"/>
    </row>
    <row r="229" spans="2:19" s="60" customFormat="1" x14ac:dyDescent="0.25">
      <c r="B229" s="61"/>
      <c r="Q229" s="482"/>
      <c r="S229" s="84"/>
    </row>
    <row r="230" spans="2:19" s="60" customFormat="1" x14ac:dyDescent="0.25">
      <c r="B230" s="61"/>
      <c r="Q230" s="483"/>
      <c r="S230" s="84"/>
    </row>
    <row r="231" spans="2:19" s="60" customFormat="1" x14ac:dyDescent="0.25">
      <c r="B231" s="61"/>
      <c r="Q231" s="483"/>
      <c r="S231" s="84"/>
    </row>
    <row r="232" spans="2:19" s="60" customFormat="1" x14ac:dyDescent="0.25">
      <c r="B232" s="61"/>
      <c r="Q232" s="483"/>
      <c r="S232" s="84"/>
    </row>
    <row r="233" spans="2:19" s="60" customFormat="1" x14ac:dyDescent="0.25">
      <c r="B233" s="61"/>
      <c r="Q233" s="484"/>
      <c r="S233" s="84"/>
    </row>
    <row r="234" spans="2:19" s="11" customFormat="1" x14ac:dyDescent="0.25">
      <c r="B234" s="61"/>
      <c r="Q234" s="138"/>
      <c r="S234" s="80"/>
    </row>
    <row r="235" spans="2:19" s="24" customFormat="1" x14ac:dyDescent="0.25">
      <c r="B235" s="61"/>
      <c r="Q235" s="485"/>
      <c r="S235" s="91"/>
    </row>
    <row r="236" spans="2:19" s="24" customFormat="1" x14ac:dyDescent="0.25">
      <c r="B236" s="61"/>
      <c r="Q236" s="486"/>
      <c r="S236" s="91"/>
    </row>
    <row r="237" spans="2:19" s="24" customFormat="1" x14ac:dyDescent="0.25">
      <c r="B237" s="61"/>
      <c r="Q237" s="486"/>
      <c r="S237" s="91"/>
    </row>
    <row r="238" spans="2:19" s="24" customFormat="1" x14ac:dyDescent="0.25">
      <c r="B238" s="61"/>
      <c r="Q238" s="486"/>
      <c r="S238" s="91"/>
    </row>
    <row r="239" spans="2:19" s="24" customFormat="1" x14ac:dyDescent="0.25">
      <c r="B239" s="61"/>
      <c r="Q239" s="487"/>
      <c r="S239" s="91"/>
    </row>
    <row r="240" spans="2:19" s="11" customFormat="1" x14ac:dyDescent="0.25">
      <c r="B240" s="61"/>
      <c r="Q240" s="138"/>
      <c r="S240" s="80"/>
    </row>
    <row r="241" spans="2:19" s="5" customFormat="1" x14ac:dyDescent="0.25">
      <c r="B241" s="61"/>
      <c r="Q241" s="479"/>
      <c r="S241" s="89"/>
    </row>
    <row r="242" spans="2:19" s="5" customFormat="1" x14ac:dyDescent="0.25">
      <c r="B242" s="61"/>
      <c r="Q242" s="480"/>
      <c r="S242" s="89"/>
    </row>
    <row r="243" spans="2:19" s="5" customFormat="1" x14ac:dyDescent="0.25">
      <c r="B243" s="61"/>
      <c r="Q243" s="480"/>
      <c r="S243" s="89"/>
    </row>
    <row r="244" spans="2:19" s="5" customFormat="1" x14ac:dyDescent="0.25">
      <c r="B244" s="61"/>
      <c r="Q244" s="480"/>
      <c r="S244" s="101"/>
    </row>
    <row r="245" spans="2:19" s="5" customFormat="1" x14ac:dyDescent="0.25">
      <c r="B245" s="61"/>
      <c r="Q245" s="481"/>
      <c r="S245" s="89"/>
    </row>
    <row r="246" spans="2:19" s="11" customFormat="1" x14ac:dyDescent="0.25">
      <c r="B246" s="61"/>
      <c r="Q246" s="138"/>
      <c r="S246" s="80"/>
    </row>
    <row r="247" spans="2:19" s="19" customFormat="1" x14ac:dyDescent="0.25">
      <c r="B247" s="61"/>
      <c r="Q247" s="476"/>
      <c r="S247" s="86"/>
    </row>
    <row r="248" spans="2:19" s="19" customFormat="1" x14ac:dyDescent="0.25">
      <c r="B248" s="61"/>
      <c r="Q248" s="477"/>
      <c r="S248" s="86"/>
    </row>
    <row r="249" spans="2:19" s="19" customFormat="1" x14ac:dyDescent="0.25">
      <c r="B249" s="61"/>
      <c r="Q249" s="477"/>
      <c r="S249" s="86"/>
    </row>
    <row r="250" spans="2:19" s="19" customFormat="1" x14ac:dyDescent="0.25">
      <c r="B250" s="61"/>
      <c r="Q250" s="477"/>
      <c r="S250" s="86"/>
    </row>
    <row r="251" spans="2:19" s="19" customFormat="1" x14ac:dyDescent="0.25">
      <c r="B251" s="61"/>
      <c r="Q251" s="478"/>
      <c r="S251" s="86"/>
    </row>
    <row r="252" spans="2:19" s="11" customFormat="1" x14ac:dyDescent="0.25">
      <c r="B252" s="61"/>
      <c r="Q252" s="138"/>
      <c r="S252" s="80"/>
    </row>
    <row r="253" spans="2:19" s="11" customFormat="1" x14ac:dyDescent="0.25">
      <c r="B253" s="61"/>
      <c r="Q253" s="138"/>
      <c r="S253" s="80"/>
    </row>
    <row r="254" spans="2:19" s="11" customFormat="1" x14ac:dyDescent="0.25">
      <c r="B254" s="61"/>
      <c r="Q254" s="138"/>
      <c r="S254" s="80"/>
    </row>
    <row r="255" spans="2:19" s="11" customFormat="1" x14ac:dyDescent="0.25">
      <c r="B255" s="61"/>
      <c r="Q255" s="138"/>
      <c r="S255" s="80"/>
    </row>
    <row r="256" spans="2:19" s="11" customFormat="1" x14ac:dyDescent="0.25">
      <c r="B256" s="61"/>
      <c r="Q256" s="138"/>
      <c r="S256" s="80"/>
    </row>
  </sheetData>
  <mergeCells count="29">
    <mergeCell ref="Q174:Q178"/>
    <mergeCell ref="Q168:Q172"/>
    <mergeCell ref="Q162:Q166"/>
    <mergeCell ref="G157:I157"/>
    <mergeCell ref="Q247:Q251"/>
    <mergeCell ref="Q241:Q245"/>
    <mergeCell ref="Q229:Q233"/>
    <mergeCell ref="Q235:Q239"/>
    <mergeCell ref="Q223:Q227"/>
    <mergeCell ref="Q187:Q190"/>
    <mergeCell ref="Q181:Q185"/>
    <mergeCell ref="Q217:Q221"/>
    <mergeCell ref="Q211:Q215"/>
    <mergeCell ref="Q205:Q209"/>
    <mergeCell ref="Q199:Q203"/>
    <mergeCell ref="Q193:Q197"/>
    <mergeCell ref="R5:R6"/>
    <mergeCell ref="N5:P6"/>
    <mergeCell ref="N7:P7"/>
    <mergeCell ref="B5:B6"/>
    <mergeCell ref="C5:E6"/>
    <mergeCell ref="F5:F6"/>
    <mergeCell ref="G5:G6"/>
    <mergeCell ref="H5:J5"/>
    <mergeCell ref="C7:E7"/>
    <mergeCell ref="K4:M4"/>
    <mergeCell ref="H4:J4"/>
    <mergeCell ref="Q4:Q6"/>
    <mergeCell ref="K5:M5"/>
  </mergeCells>
  <pageMargins left="0.70866141732283472" right="0.70866141732283472" top="0.74803149606299213" bottom="0.74803149606299213" header="0.31496062992125984" footer="0.31496062992125984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СЖМ</vt:lpstr>
      <vt:lpstr>Верхние формы</vt:lpstr>
      <vt:lpstr>СМФ</vt:lpstr>
      <vt:lpstr>СЧМ</vt:lpstr>
      <vt:lpstr>АппМан</vt:lpstr>
      <vt:lpstr>МоднСалМод</vt:lpstr>
      <vt:lpstr>КомбіМан</vt:lpstr>
      <vt:lpstr>Soak-off</vt:lpstr>
      <vt:lpstr>СПГЛ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Kafo</cp:lastModifiedBy>
  <cp:lastPrinted>2023-09-21T14:55:05Z</cp:lastPrinted>
  <dcterms:created xsi:type="dcterms:W3CDTF">2022-10-13T16:53:25Z</dcterms:created>
  <dcterms:modified xsi:type="dcterms:W3CDTF">2023-09-25T08:37:09Z</dcterms:modified>
</cp:coreProperties>
</file>